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zajęć jesień 2023\PLANY DO PODMIANY\"/>
    </mc:Choice>
  </mc:AlternateContent>
  <bookViews>
    <workbookView xWindow="0" yWindow="0" windowWidth="28800" windowHeight="12330"/>
  </bookViews>
  <sheets>
    <sheet name="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1" l="1"/>
  <c r="M67" i="1"/>
  <c r="M66" i="1"/>
  <c r="M65" i="1"/>
  <c r="M64" i="1"/>
  <c r="M63" i="1"/>
  <c r="M62" i="1"/>
  <c r="M61" i="1"/>
  <c r="M38" i="1"/>
  <c r="M37" i="1"/>
  <c r="M36" i="1"/>
  <c r="M35" i="1"/>
  <c r="M34" i="1"/>
  <c r="M33" i="1"/>
  <c r="M94" i="1"/>
  <c r="M93" i="1"/>
  <c r="M92" i="1"/>
  <c r="M91" i="1"/>
  <c r="M90" i="1"/>
  <c r="M89" i="1"/>
  <c r="M88" i="1"/>
  <c r="O87" i="1"/>
  <c r="M149" i="1" l="1"/>
  <c r="M32" i="1" l="1"/>
  <c r="M124" i="1" l="1"/>
  <c r="M121" i="1"/>
  <c r="M123" i="1"/>
  <c r="O145" i="1"/>
  <c r="O117" i="1"/>
  <c r="O31" i="1"/>
  <c r="O3" i="1"/>
  <c r="M148" i="1"/>
  <c r="M120" i="1"/>
  <c r="M119" i="1" l="1"/>
  <c r="M147" i="1"/>
  <c r="M146" i="1"/>
  <c r="M150" i="1"/>
  <c r="M122" i="1"/>
  <c r="M10" i="1"/>
  <c r="M8" i="1"/>
  <c r="M6" i="1"/>
  <c r="M9" i="1"/>
  <c r="M7" i="1" l="1"/>
  <c r="M5" i="1"/>
  <c r="M4" i="1"/>
  <c r="M118" i="1"/>
</calcChain>
</file>

<file path=xl/sharedStrings.xml><?xml version="1.0" encoding="utf-8"?>
<sst xmlns="http://schemas.openxmlformats.org/spreadsheetml/2006/main" count="1148" uniqueCount="42">
  <si>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</si>
  <si>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</si>
  <si>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</si>
  <si>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</si>
  <si>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</si>
  <si>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</si>
  <si>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</si>
  <si>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</si>
  <si>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Sobota</t>
  </si>
  <si>
    <t>08.00-8.45</t>
  </si>
  <si>
    <t>Niedziela</t>
  </si>
  <si>
    <t>geografia</t>
  </si>
  <si>
    <t>matematyka</t>
  </si>
  <si>
    <t>historia</t>
  </si>
  <si>
    <t>fizyka</t>
  </si>
  <si>
    <t>4-letnie  LO - I -</t>
  </si>
  <si>
    <t xml:space="preserve">4-letnie  LO - IV - </t>
  </si>
  <si>
    <t>biologia</t>
  </si>
  <si>
    <t>chemia</t>
  </si>
  <si>
    <t>Zjazd IX</t>
  </si>
  <si>
    <t>zjazd X</t>
  </si>
  <si>
    <t xml:space="preserve">4-letnie  LO - V - </t>
  </si>
  <si>
    <t>j. angielski</t>
  </si>
  <si>
    <t>j. polski</t>
  </si>
  <si>
    <t>historia i teraźniejszość</t>
  </si>
  <si>
    <t>4-letnie  LO - III -</t>
  </si>
  <si>
    <t xml:space="preserve">4-letnie  LO - VI - </t>
  </si>
  <si>
    <t xml:space="preserve">4-letnie  LO - VII - </t>
  </si>
  <si>
    <t>21.0.1.2024</t>
  </si>
  <si>
    <t>wiedza o społeczeństwie</t>
  </si>
  <si>
    <t>his. I ter.</t>
  </si>
  <si>
    <t>WOS</t>
  </si>
  <si>
    <t>08.50-9.35</t>
  </si>
  <si>
    <t>09.45-10.30</t>
  </si>
  <si>
    <t>10.35-11.20</t>
  </si>
  <si>
    <t>11.25-12.10</t>
  </si>
  <si>
    <t>12.25-13.10</t>
  </si>
  <si>
    <t>13.15-14.00</t>
  </si>
  <si>
    <t>14.05-14.50</t>
  </si>
  <si>
    <t>14.55-15.40</t>
  </si>
  <si>
    <t>15.45-16.30</t>
  </si>
  <si>
    <t>16.35-17.20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</si>
</sst>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69">
    <xf numFmtId="0" fontId="0" fillId="0" borderId="0" xfId="0"/>
    <xf numFmtId="0" fontId="1" fillId="0" borderId="0" xfId="0" applyFont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4" borderId="2" xfId="1" applyFont="1" applyFill="1" applyBorder="1"/>
    <xf numFmtId="0" fontId="5" fillId="4" borderId="2" xfId="1" applyFont="1" applyFill="1" applyBorder="1" applyAlignment="1">
      <alignment wrapText="1"/>
    </xf>
    <xf numFmtId="20" fontId="5" fillId="4" borderId="2" xfId="1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1" fillId="0" borderId="0" xfId="0" applyFont="1"/>
    <xf numFmtId="0" fontId="1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5" fillId="11" borderId="2" xfId="1" applyFont="1" applyFill="1" applyBorder="1"/>
    <xf numFmtId="14" fontId="1" fillId="11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23" borderId="0" xfId="1" applyFont="1" applyFill="1" applyBorder="1" applyAlignment="1">
      <alignment horizontal="center"/>
    </xf>
    <xf numFmtId="0" fontId="0" fillId="23" borderId="0" xfId="1" applyFont="1" applyFill="1" applyBorder="1" applyAlignment="1">
      <alignment horizontal="left"/>
    </xf>
    <xf numFmtId="0" fontId="0" fillId="20" borderId="0" xfId="1" applyFont="1" applyFill="1" applyBorder="1" applyAlignment="1">
      <alignment horizontal="center"/>
    </xf>
    <xf numFmtId="0" fontId="0" fillId="20" borderId="0" xfId="1" applyFont="1" applyFill="1" applyBorder="1" applyAlignment="1">
      <alignment horizontal="left"/>
    </xf>
    <xf numFmtId="0" fontId="0" fillId="10" borderId="0" xfId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0" xfId="1" applyFont="1" applyFill="1" applyBorder="1" applyAlignment="1">
      <alignment horizontal="left"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left"/>
    </xf>
    <xf numFmtId="0" fontId="0" fillId="8" borderId="0" xfId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0" fillId="7" borderId="0" xfId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left"/>
    </xf>
    <xf numFmtId="0" fontId="0" fillId="6" borderId="0" xfId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/>
    </xf>
    <xf numFmtId="0" fontId="0" fillId="18" borderId="0" xfId="1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12" fillId="12" borderId="0" xfId="1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left"/>
    </xf>
    <xf numFmtId="0" fontId="12" fillId="5" borderId="0" xfId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2" fillId="5" borderId="0" xfId="1" applyFont="1" applyFill="1" applyBorder="1" applyAlignment="1">
      <alignment horizontal="left"/>
    </xf>
    <xf numFmtId="0" fontId="12" fillId="16" borderId="0" xfId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12" fillId="22" borderId="0" xfId="1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left"/>
    </xf>
    <xf numFmtId="0" fontId="12" fillId="15" borderId="0" xfId="1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 horizontal="center"/>
    </xf>
    <xf numFmtId="0" fontId="12" fillId="14" borderId="0" xfId="1" applyFont="1" applyFill="1" applyBorder="1" applyAlignment="1">
      <alignment horizontal="center"/>
    </xf>
    <xf numFmtId="0" fontId="12" fillId="7" borderId="0" xfId="1" applyFont="1" applyFill="1" applyBorder="1" applyAlignment="1">
      <alignment horizontal="center"/>
    </xf>
    <xf numFmtId="0" fontId="0" fillId="16" borderId="0" xfId="1" applyFont="1" applyFill="1" applyBorder="1" applyAlignment="1">
      <alignment horizontal="center"/>
    </xf>
    <xf numFmtId="0" fontId="0" fillId="16" borderId="0" xfId="1" applyFont="1" applyFill="1" applyBorder="1" applyAlignment="1">
      <alignment horizontal="left"/>
    </xf>
    <xf numFmtId="0" fontId="0" fillId="17" borderId="0" xfId="1" applyFont="1" applyFill="1" applyBorder="1" applyAlignment="1">
      <alignment horizontal="center"/>
    </xf>
    <xf numFmtId="0" fontId="0" fillId="17" borderId="0" xfId="1" applyFont="1" applyFill="1" applyBorder="1" applyAlignment="1">
      <alignment horizontal="left"/>
    </xf>
    <xf numFmtId="0" fontId="0" fillId="25" borderId="0" xfId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0" xfId="1" applyFont="1" applyFill="1" applyBorder="1" applyAlignment="1">
      <alignment horizontal="left"/>
    </xf>
    <xf numFmtId="0" fontId="12" fillId="7" borderId="0" xfId="1" applyFont="1" applyFill="1" applyBorder="1" applyAlignment="1">
      <alignment horizontal="left"/>
    </xf>
    <xf numFmtId="0" fontId="0" fillId="19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5" borderId="0" xfId="1" applyFont="1" applyFill="1" applyBorder="1" applyAlignment="1">
      <alignment horizontal="center"/>
    </xf>
    <xf numFmtId="0" fontId="0" fillId="5" borderId="0" xfId="1" applyFont="1" applyFill="1" applyBorder="1" applyAlignment="1">
      <alignment horizontal="left"/>
    </xf>
    <xf numFmtId="0" fontId="0" fillId="24" borderId="0" xfId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11" fillId="22" borderId="0" xfId="1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0" xfId="1" applyFont="1" applyFill="1" applyBorder="1" applyAlignment="1">
      <alignment horizontal="left"/>
    </xf>
    <xf numFmtId="0" fontId="0" fillId="9" borderId="0" xfId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0" fontId="0" fillId="19" borderId="0" xfId="1" applyFont="1" applyFill="1" applyBorder="1" applyAlignment="1">
      <alignment horizontal="center"/>
    </xf>
    <xf numFmtId="0" fontId="0" fillId="19" borderId="0" xfId="1" applyFont="1" applyFill="1" applyBorder="1" applyAlignment="1">
      <alignment horizontal="left"/>
    </xf>
    <xf numFmtId="0" fontId="0" fillId="18" borderId="0" xfId="1" applyFont="1" applyFill="1" applyBorder="1" applyAlignment="1">
      <alignment horizontal="left"/>
    </xf>
    <xf numFmtId="0" fontId="0" fillId="16" borderId="0" xfId="0" applyFont="1" applyFill="1" applyBorder="1" applyAlignment="1">
      <alignment horizontal="left"/>
    </xf>
    <xf numFmtId="0" fontId="0" fillId="14" borderId="0" xfId="1" applyFont="1" applyFill="1" applyBorder="1" applyAlignment="1">
      <alignment horizontal="center"/>
    </xf>
    <xf numFmtId="0" fontId="11" fillId="14" borderId="0" xfId="0" applyFont="1" applyFill="1" applyBorder="1" applyAlignment="1">
      <alignment horizontal="left"/>
    </xf>
    <xf numFmtId="0" fontId="0" fillId="13" borderId="0" xfId="1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12" fillId="21" borderId="0" xfId="1" applyFont="1" applyFill="1" applyBorder="1" applyAlignment="1">
      <alignment horizontal="center"/>
    </xf>
    <xf numFmtId="0" fontId="0" fillId="3" borderId="0" xfId="0" applyFill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3" borderId="0" xfId="0" applyFont="1" applyFill="1" applyBorder="1"/>
    <xf numFmtId="0" fontId="0" fillId="10" borderId="2" xfId="1" applyFont="1" applyFill="1" applyBorder="1" applyAlignment="1">
      <alignment horizontal="center"/>
    </xf>
    <xf numFmtId="0" fontId="0" fillId="26" borderId="0" xfId="1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2" xfId="1" applyFont="1" applyFill="1" applyBorder="1" applyAlignment="1">
      <alignment horizontal="center"/>
    </xf>
    <xf numFmtId="0" fontId="0" fillId="25" borderId="2" xfId="1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8" borderId="2" xfId="1" applyFont="1" applyFill="1" applyBorder="1" applyAlignment="1">
      <alignment horizontal="center"/>
    </xf>
    <xf numFmtId="0" fontId="0" fillId="7" borderId="2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/>
    </xf>
    <xf numFmtId="0" fontId="0" fillId="0" borderId="2" xfId="0" applyBorder="1"/>
    <xf numFmtId="0" fontId="0" fillId="17" borderId="2" xfId="1" applyFont="1" applyFill="1" applyBorder="1" applyAlignment="1">
      <alignment horizontal="center"/>
    </xf>
    <xf numFmtId="0" fontId="0" fillId="16" borderId="2" xfId="1" applyFont="1" applyFill="1" applyBorder="1" applyAlignment="1">
      <alignment horizontal="center"/>
    </xf>
    <xf numFmtId="0" fontId="0" fillId="27" borderId="0" xfId="1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11" fillId="27" borderId="0" xfId="0" applyFont="1" applyFill="1" applyBorder="1" applyAlignment="1">
      <alignment horizontal="left"/>
    </xf>
    <xf numFmtId="0" fontId="0" fillId="27" borderId="2" xfId="1" applyFont="1" applyFill="1" applyBorder="1" applyAlignment="1">
      <alignment horizontal="center"/>
    </xf>
    <xf numFmtId="0" fontId="0" fillId="6" borderId="2" xfId="1" applyFont="1" applyFill="1" applyBorder="1" applyAlignment="1">
      <alignment horizontal="center"/>
    </xf>
    <xf numFmtId="0" fontId="12" fillId="12" borderId="2" xfId="1" applyFont="1" applyFill="1" applyBorder="1" applyAlignment="1">
      <alignment horizontal="center"/>
    </xf>
    <xf numFmtId="0" fontId="12" fillId="21" borderId="2" xfId="1" applyFont="1" applyFill="1" applyBorder="1" applyAlignment="1">
      <alignment horizontal="center"/>
    </xf>
    <xf numFmtId="0" fontId="12" fillId="7" borderId="2" xfId="1" applyFont="1" applyFill="1" applyBorder="1" applyAlignment="1">
      <alignment horizontal="center"/>
    </xf>
    <xf numFmtId="0" fontId="12" fillId="16" borderId="2" xfId="1" applyFont="1" applyFill="1" applyBorder="1" applyAlignment="1">
      <alignment horizontal="center"/>
    </xf>
    <xf numFmtId="0" fontId="12" fillId="14" borderId="2" xfId="1" applyFont="1" applyFill="1" applyBorder="1" applyAlignment="1">
      <alignment horizontal="center"/>
    </xf>
    <xf numFmtId="0" fontId="12" fillId="15" borderId="2" xfId="1" applyFont="1" applyFill="1" applyBorder="1" applyAlignment="1">
      <alignment horizontal="center"/>
    </xf>
    <xf numFmtId="0" fontId="12" fillId="22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9" borderId="2" xfId="0" applyFont="1" applyFill="1" applyBorder="1" applyAlignment="1">
      <alignment horizontal="center"/>
    </xf>
    <xf numFmtId="0" fontId="0" fillId="5" borderId="2" xfId="1" applyFont="1" applyFill="1" applyBorder="1" applyAlignment="1">
      <alignment horizontal="center"/>
    </xf>
    <xf numFmtId="0" fontId="0" fillId="19" borderId="2" xfId="1" applyFont="1" applyFill="1" applyBorder="1" applyAlignment="1">
      <alignment horizontal="center"/>
    </xf>
    <xf numFmtId="0" fontId="0" fillId="18" borderId="2" xfId="0" applyFont="1" applyFill="1" applyBorder="1" applyAlignment="1">
      <alignment horizontal="center"/>
    </xf>
    <xf numFmtId="0" fontId="0" fillId="9" borderId="2" xfId="1" applyFont="1" applyFill="1" applyBorder="1" applyAlignment="1">
      <alignment horizontal="center"/>
    </xf>
    <xf numFmtId="0" fontId="11" fillId="22" borderId="2" xfId="1" applyFont="1" applyFill="1" applyBorder="1" applyAlignment="1">
      <alignment horizontal="center"/>
    </xf>
    <xf numFmtId="0" fontId="13" fillId="16" borderId="2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/>
    </xf>
    <xf numFmtId="0" fontId="13" fillId="27" borderId="2" xfId="1" applyFont="1" applyFill="1" applyBorder="1" applyAlignment="1">
      <alignment horizontal="center"/>
    </xf>
    <xf numFmtId="0" fontId="13" fillId="12" borderId="2" xfId="1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14" fillId="10" borderId="2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13" fillId="22" borderId="2" xfId="1" applyFont="1" applyFill="1" applyBorder="1" applyAlignment="1">
      <alignment horizontal="center"/>
    </xf>
    <xf numFmtId="0" fontId="13" fillId="15" borderId="2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3" fillId="14" borderId="0" xfId="1" applyFont="1" applyFill="1" applyBorder="1" applyAlignment="1">
      <alignment horizontal="center"/>
    </xf>
    <xf numFmtId="0" fontId="13" fillId="14" borderId="2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17" borderId="2" xfId="1" applyFont="1" applyFill="1" applyBorder="1" applyAlignment="1">
      <alignment horizontal="center"/>
    </xf>
    <xf numFmtId="0" fontId="14" fillId="25" borderId="2" xfId="1" applyFont="1" applyFill="1" applyBorder="1" applyAlignment="1">
      <alignment horizontal="center"/>
    </xf>
    <xf numFmtId="0" fontId="13" fillId="18" borderId="2" xfId="1" applyFont="1" applyFill="1" applyBorder="1" applyAlignment="1">
      <alignment horizontal="center"/>
    </xf>
    <xf numFmtId="0" fontId="13" fillId="26" borderId="2" xfId="1" applyFont="1" applyFill="1" applyBorder="1" applyAlignment="1">
      <alignment horizontal="center"/>
    </xf>
    <xf numFmtId="0" fontId="13" fillId="21" borderId="2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7" borderId="3" xfId="1" applyFont="1" applyFill="1" applyBorder="1" applyAlignment="1">
      <alignment horizontal="center"/>
    </xf>
    <xf numFmtId="14" fontId="1" fillId="11" borderId="3" xfId="0" applyNumberFormat="1" applyFont="1" applyFill="1" applyBorder="1" applyAlignment="1">
      <alignment horizontal="center"/>
    </xf>
    <xf numFmtId="0" fontId="0" fillId="27" borderId="3" xfId="1" applyFont="1" applyFill="1" applyBorder="1" applyAlignment="1">
      <alignment horizontal="center"/>
    </xf>
    <xf numFmtId="0" fontId="0" fillId="14" borderId="2" xfId="1" applyFont="1" applyFill="1" applyBorder="1" applyAlignment="1">
      <alignment horizontal="center"/>
    </xf>
    <xf numFmtId="0" fontId="0" fillId="13" borderId="2" xfId="1" applyFont="1" applyFill="1" applyBorder="1" applyAlignment="1">
      <alignment horizontal="center"/>
    </xf>
    <xf numFmtId="0" fontId="0" fillId="23" borderId="2" xfId="1" applyFont="1" applyFill="1" applyBorder="1" applyAlignment="1">
      <alignment horizontal="center"/>
    </xf>
    <xf numFmtId="0" fontId="0" fillId="20" borderId="2" xfId="1" applyFont="1" applyFill="1" applyBorder="1" applyAlignment="1">
      <alignment horizontal="center"/>
    </xf>
    <xf numFmtId="0" fontId="0" fillId="24" borderId="2" xfId="1" applyFont="1" applyFill="1" applyBorder="1" applyAlignment="1">
      <alignment horizontal="center"/>
    </xf>
    <xf numFmtId="0" fontId="0" fillId="8" borderId="2" xfId="1" applyFont="1" applyFill="1" applyBorder="1" applyAlignment="1">
      <alignment horizontal="center"/>
    </xf>
    <xf numFmtId="0" fontId="13" fillId="8" borderId="2" xfId="1" applyFont="1" applyFill="1" applyBorder="1" applyAlignment="1">
      <alignment horizontal="center"/>
    </xf>
    <xf numFmtId="0" fontId="14" fillId="19" borderId="2" xfId="1" applyFont="1" applyFill="1" applyBorder="1" applyAlignment="1">
      <alignment horizontal="center"/>
    </xf>
    <xf numFmtId="0" fontId="13" fillId="13" borderId="2" xfId="1" applyFont="1" applyFill="1" applyBorder="1" applyAlignment="1">
      <alignment horizontal="center"/>
    </xf>
    <xf numFmtId="0" fontId="13" fillId="20" borderId="2" xfId="1" applyFont="1" applyFill="1" applyBorder="1" applyAlignment="1">
      <alignment horizontal="center"/>
    </xf>
    <xf numFmtId="0" fontId="13" fillId="9" borderId="2" xfId="1" applyFont="1" applyFill="1" applyBorder="1" applyAlignment="1">
      <alignment horizontal="center"/>
    </xf>
    <xf numFmtId="0" fontId="13" fillId="24" borderId="2" xfId="1" applyFont="1" applyFill="1" applyBorder="1" applyAlignment="1">
      <alignment horizontal="center"/>
    </xf>
    <xf numFmtId="0" fontId="13" fillId="23" borderId="2" xfId="1" applyFont="1" applyFill="1" applyBorder="1" applyAlignment="1">
      <alignment horizontal="center"/>
    </xf>
    <xf numFmtId="0" fontId="14" fillId="19" borderId="2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colors>
    <mruColors>
      <color rgb="FFCC99FF"/>
      <color rgb="FFCCFF66"/>
      <color rgb="FF99CCFF"/>
      <color rgb="FFFF66CC"/>
      <color rgb="FFCCFFFF"/>
      <color rgb="FFFF7C80"/>
      <color rgb="FFFFCC66"/>
      <color rgb="FFFFFF66"/>
      <color rgb="FFFFCC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B168"/>
  <sheetViews>
    <sheetView tabSelected="1" zoomScale="75" zoomScaleNormal="75" workbookViewId="0">
      <selection activeCell="R173" sqref="R173"/>
    </sheetView>
  </sheetViews>
  <sheetFormatPr defaultRowHeight="15"/>
  <cols>
    <col min="1" max="1" width="3.42578125" customWidth="1"/>
    <col min="2" max="2" width="10.85546875" customWidth="1"/>
    <col min="3" max="3" width="12.140625" customWidth="1"/>
    <col min="4" max="4" width="13.7109375" customWidth="1"/>
    <col min="5" max="5" width="13.5703125" customWidth="1"/>
    <col min="6" max="6" width="12.85546875" customWidth="1"/>
    <col min="7" max="7" width="12.85546875" style="8" customWidth="1"/>
    <col min="8" max="9" width="11.85546875" customWidth="1"/>
    <col min="10" max="12" width="12.7109375" customWidth="1"/>
    <col min="13" max="13" width="13" style="94" customWidth="1"/>
    <col min="14" max="14" width="24.5703125" style="95" customWidth="1"/>
    <col min="15" max="15" width="11" style="96" customWidth="1"/>
    <col min="16" max="16" width="26.85546875" style="97" customWidth="1"/>
    <col min="17" max="17" width="6.7109375" style="17" customWidth="1"/>
    <col min="18" max="18" width="5.28515625" style="17" customWidth="1"/>
    <col min="19" max="19" width="9.140625" style="16"/>
    <col min="20" max="20" width="16" style="124" customWidth="1"/>
  </cols>
  <sheetData>
    <row r="2" spans="1:20" ht="36">
      <c r="A2" s="1"/>
      <c r="B2" s="168" t="s">
        <v>15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20">
      <c r="A3" s="1"/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19</v>
      </c>
      <c r="L3" s="3" t="s">
        <v>20</v>
      </c>
      <c r="N3" s="20"/>
      <c r="O3" s="20">
        <f>SUM(O4:O10)</f>
        <v>152</v>
      </c>
      <c r="P3" s="70"/>
      <c r="T3" s="149"/>
    </row>
    <row r="4" spans="1:20">
      <c r="B4" s="13" t="s">
        <v>8</v>
      </c>
      <c r="C4" s="14">
        <v>45178</v>
      </c>
      <c r="D4" s="14">
        <v>45192</v>
      </c>
      <c r="E4" s="14">
        <v>45213</v>
      </c>
      <c r="F4" s="14">
        <v>45227</v>
      </c>
      <c r="G4" s="14">
        <v>45234</v>
      </c>
      <c r="H4" s="14">
        <v>45248</v>
      </c>
      <c r="I4" s="14">
        <v>45262</v>
      </c>
      <c r="J4" s="14">
        <v>45269</v>
      </c>
      <c r="K4" s="14">
        <v>45304</v>
      </c>
      <c r="L4" s="14">
        <v>45311</v>
      </c>
      <c r="M4" s="16">
        <f>COUNTIF(C4:L27, "J. polski")</f>
        <v>42</v>
      </c>
      <c r="N4" s="25" t="s">
        <v>23</v>
      </c>
      <c r="O4" s="25">
        <v>42</v>
      </c>
      <c r="P4" s="27"/>
      <c r="Q4" s="17">
        <v>34</v>
      </c>
      <c r="R4" s="17">
        <v>8</v>
      </c>
    </row>
    <row r="5" spans="1:20">
      <c r="A5" s="1">
        <v>1</v>
      </c>
      <c r="B5" s="4" t="s">
        <v>9</v>
      </c>
      <c r="C5" s="99" t="s">
        <v>23</v>
      </c>
      <c r="D5" s="103" t="s">
        <v>30</v>
      </c>
      <c r="E5" s="104" t="s">
        <v>18</v>
      </c>
      <c r="F5" s="104" t="s">
        <v>18</v>
      </c>
      <c r="G5" s="7"/>
      <c r="H5" s="106" t="s">
        <v>13</v>
      </c>
      <c r="I5" s="7"/>
      <c r="J5" s="109"/>
      <c r="K5" s="108" t="s">
        <v>22</v>
      </c>
      <c r="L5" s="103" t="s">
        <v>30</v>
      </c>
      <c r="M5" s="16">
        <f>COUNTIF(C4:L29, "J. angielski")</f>
        <v>18</v>
      </c>
      <c r="N5" s="46" t="s">
        <v>22</v>
      </c>
      <c r="O5" s="47">
        <v>18</v>
      </c>
      <c r="P5" s="48"/>
      <c r="Q5" s="17">
        <v>15</v>
      </c>
      <c r="R5" s="17">
        <v>3</v>
      </c>
    </row>
    <row r="6" spans="1:20">
      <c r="A6" s="1">
        <v>2</v>
      </c>
      <c r="B6" s="4" t="s">
        <v>32</v>
      </c>
      <c r="C6" s="99" t="s">
        <v>23</v>
      </c>
      <c r="D6" s="107" t="s">
        <v>12</v>
      </c>
      <c r="E6" s="104" t="s">
        <v>18</v>
      </c>
      <c r="F6" s="104" t="s">
        <v>18</v>
      </c>
      <c r="G6" s="107" t="s">
        <v>12</v>
      </c>
      <c r="H6" s="106" t="s">
        <v>13</v>
      </c>
      <c r="I6" s="99" t="s">
        <v>23</v>
      </c>
      <c r="J6" s="109"/>
      <c r="K6" s="108" t="s">
        <v>22</v>
      </c>
      <c r="L6" s="107" t="s">
        <v>12</v>
      </c>
      <c r="M6" s="16">
        <f>COUNTIF(C5:L26,"biologia")</f>
        <v>24</v>
      </c>
      <c r="N6" s="18" t="s">
        <v>17</v>
      </c>
      <c r="O6" s="18">
        <v>24</v>
      </c>
      <c r="P6" s="19"/>
      <c r="Q6" s="17">
        <v>20</v>
      </c>
      <c r="R6" s="17">
        <v>4</v>
      </c>
    </row>
    <row r="7" spans="1:20">
      <c r="A7" s="1">
        <v>3</v>
      </c>
      <c r="B7" s="5" t="s">
        <v>33</v>
      </c>
      <c r="C7" s="105" t="s">
        <v>17</v>
      </c>
      <c r="D7" s="107" t="s">
        <v>12</v>
      </c>
      <c r="E7" s="105" t="s">
        <v>17</v>
      </c>
      <c r="F7" s="105" t="s">
        <v>17</v>
      </c>
      <c r="G7" s="107" t="s">
        <v>12</v>
      </c>
      <c r="H7" s="104" t="s">
        <v>18</v>
      </c>
      <c r="I7" s="105" t="s">
        <v>17</v>
      </c>
      <c r="J7" s="104" t="s">
        <v>18</v>
      </c>
      <c r="K7" s="99" t="s">
        <v>23</v>
      </c>
      <c r="L7" s="107" t="s">
        <v>12</v>
      </c>
      <c r="M7" s="16">
        <f>COUNTIF(C4:L26, "matematyka")</f>
        <v>25</v>
      </c>
      <c r="N7" s="33" t="s">
        <v>12</v>
      </c>
      <c r="O7" s="34">
        <v>25</v>
      </c>
      <c r="P7" s="35"/>
      <c r="Q7" s="17">
        <v>20</v>
      </c>
      <c r="R7" s="17">
        <v>5</v>
      </c>
    </row>
    <row r="8" spans="1:20">
      <c r="A8" s="1">
        <v>4</v>
      </c>
      <c r="B8" s="5" t="s">
        <v>34</v>
      </c>
      <c r="C8" s="105" t="s">
        <v>17</v>
      </c>
      <c r="D8" s="107" t="s">
        <v>12</v>
      </c>
      <c r="E8" s="105" t="s">
        <v>17</v>
      </c>
      <c r="F8" s="105" t="s">
        <v>17</v>
      </c>
      <c r="G8" s="99" t="s">
        <v>23</v>
      </c>
      <c r="H8" s="104" t="s">
        <v>18</v>
      </c>
      <c r="I8" s="105" t="s">
        <v>17</v>
      </c>
      <c r="J8" s="104" t="s">
        <v>18</v>
      </c>
      <c r="K8" s="99" t="s">
        <v>23</v>
      </c>
      <c r="L8" s="107" t="s">
        <v>12</v>
      </c>
      <c r="M8" s="16">
        <f>COUNTIF(C4:L26, "his. I ter.")</f>
        <v>16</v>
      </c>
      <c r="N8" s="100" t="s">
        <v>24</v>
      </c>
      <c r="O8" s="101">
        <v>16</v>
      </c>
      <c r="P8" s="102"/>
      <c r="Q8" s="17">
        <v>13</v>
      </c>
      <c r="R8" s="17">
        <v>3</v>
      </c>
    </row>
    <row r="9" spans="1:20">
      <c r="A9" s="1">
        <v>5</v>
      </c>
      <c r="B9" s="5" t="s">
        <v>35</v>
      </c>
      <c r="C9" s="108" t="s">
        <v>22</v>
      </c>
      <c r="D9" s="106" t="s">
        <v>13</v>
      </c>
      <c r="E9" s="108" t="s">
        <v>22</v>
      </c>
      <c r="F9" s="99" t="s">
        <v>23</v>
      </c>
      <c r="G9" s="99" t="s">
        <v>23</v>
      </c>
      <c r="H9" s="103" t="s">
        <v>30</v>
      </c>
      <c r="I9" s="103" t="s">
        <v>30</v>
      </c>
      <c r="J9" s="107" t="s">
        <v>12</v>
      </c>
      <c r="K9" s="105" t="s">
        <v>17</v>
      </c>
      <c r="L9" s="105" t="s">
        <v>17</v>
      </c>
      <c r="M9" s="16">
        <f>COUNTIF(C5:L27, "historia")</f>
        <v>7</v>
      </c>
      <c r="N9" s="41" t="s">
        <v>13</v>
      </c>
      <c r="O9" s="42">
        <v>7</v>
      </c>
      <c r="P9" s="85"/>
      <c r="Q9" s="17">
        <v>6</v>
      </c>
      <c r="R9" s="17">
        <v>1</v>
      </c>
    </row>
    <row r="10" spans="1:20">
      <c r="A10" s="1">
        <v>6</v>
      </c>
      <c r="B10" s="5" t="s">
        <v>36</v>
      </c>
      <c r="C10" s="108" t="s">
        <v>22</v>
      </c>
      <c r="D10" s="106" t="s">
        <v>13</v>
      </c>
      <c r="E10" s="108" t="s">
        <v>22</v>
      </c>
      <c r="F10" s="99" t="s">
        <v>23</v>
      </c>
      <c r="G10" s="99" t="s">
        <v>23</v>
      </c>
      <c r="H10" s="103" t="s">
        <v>30</v>
      </c>
      <c r="I10" s="103" t="s">
        <v>30</v>
      </c>
      <c r="J10" s="107" t="s">
        <v>12</v>
      </c>
      <c r="K10" s="105" t="s">
        <v>17</v>
      </c>
      <c r="L10" s="105" t="s">
        <v>17</v>
      </c>
      <c r="M10" s="16">
        <f>COUNTIF(C5:L27, "chemia")</f>
        <v>20</v>
      </c>
      <c r="N10" s="64" t="s">
        <v>18</v>
      </c>
      <c r="O10" s="65">
        <v>20</v>
      </c>
      <c r="P10" s="66"/>
      <c r="Q10" s="17">
        <v>16</v>
      </c>
      <c r="R10" s="17">
        <v>4</v>
      </c>
    </row>
    <row r="11" spans="1:20">
      <c r="A11" s="1">
        <v>7</v>
      </c>
      <c r="B11" s="6" t="s">
        <v>37</v>
      </c>
      <c r="C11" s="7"/>
      <c r="D11" s="7"/>
      <c r="E11" s="108" t="s">
        <v>22</v>
      </c>
      <c r="F11" s="99" t="s">
        <v>23</v>
      </c>
      <c r="G11" s="108" t="s">
        <v>22</v>
      </c>
      <c r="H11" s="140" t="s">
        <v>22</v>
      </c>
      <c r="I11" s="103" t="s">
        <v>30</v>
      </c>
      <c r="J11" s="136" t="s">
        <v>23</v>
      </c>
      <c r="K11" s="7"/>
      <c r="L11" s="7"/>
    </row>
    <row r="12" spans="1:20">
      <c r="A12" s="1">
        <v>8</v>
      </c>
      <c r="B12" s="6" t="s">
        <v>38</v>
      </c>
      <c r="C12" s="7"/>
      <c r="D12" s="7"/>
      <c r="E12" s="136" t="s">
        <v>23</v>
      </c>
      <c r="F12" s="143" t="s">
        <v>12</v>
      </c>
      <c r="G12" s="108" t="s">
        <v>22</v>
      </c>
      <c r="H12" s="135" t="s">
        <v>17</v>
      </c>
      <c r="I12" s="135" t="s">
        <v>17</v>
      </c>
      <c r="J12" s="136" t="s">
        <v>23</v>
      </c>
      <c r="K12" s="7"/>
      <c r="L12" s="7"/>
    </row>
    <row r="13" spans="1:20">
      <c r="A13" s="1">
        <v>9</v>
      </c>
      <c r="B13" s="6" t="s">
        <v>39</v>
      </c>
      <c r="C13" s="7"/>
      <c r="D13" s="7"/>
      <c r="E13" s="7"/>
      <c r="F13" s="7"/>
      <c r="G13" s="145" t="s">
        <v>18</v>
      </c>
      <c r="H13" s="136" t="s">
        <v>23</v>
      </c>
      <c r="I13" s="145" t="s">
        <v>18</v>
      </c>
      <c r="J13" s="147" t="s">
        <v>30</v>
      </c>
      <c r="K13" s="7"/>
      <c r="L13" s="7"/>
    </row>
    <row r="14" spans="1:20">
      <c r="A14" s="1">
        <v>10</v>
      </c>
      <c r="B14" s="6" t="s">
        <v>40</v>
      </c>
      <c r="C14" s="7"/>
      <c r="D14" s="7"/>
      <c r="E14" s="7"/>
      <c r="F14" s="7"/>
      <c r="G14" s="145" t="s">
        <v>18</v>
      </c>
      <c r="H14" s="136" t="s">
        <v>23</v>
      </c>
      <c r="I14" s="7"/>
      <c r="J14" s="147" t="s">
        <v>30</v>
      </c>
      <c r="K14" s="7"/>
      <c r="L14" s="7"/>
    </row>
    <row r="15" spans="1:20">
      <c r="A15" s="1">
        <v>11</v>
      </c>
      <c r="B15" s="6" t="s">
        <v>41</v>
      </c>
      <c r="C15" s="7"/>
      <c r="D15" s="7"/>
      <c r="E15" s="7"/>
      <c r="F15" s="7"/>
      <c r="G15" s="147" t="s">
        <v>30</v>
      </c>
      <c r="H15" s="7"/>
      <c r="I15" s="7"/>
      <c r="J15" s="7"/>
      <c r="K15" s="7"/>
      <c r="L15" s="7"/>
    </row>
    <row r="16" spans="1:20">
      <c r="B16" s="13" t="s">
        <v>10</v>
      </c>
      <c r="C16" s="14">
        <v>45179</v>
      </c>
      <c r="D16" s="14">
        <v>45193</v>
      </c>
      <c r="E16" s="14">
        <v>45214</v>
      </c>
      <c r="F16" s="14">
        <v>45228</v>
      </c>
      <c r="G16" s="14">
        <v>45235</v>
      </c>
      <c r="H16" s="14">
        <v>45249</v>
      </c>
      <c r="I16" s="14">
        <v>45263</v>
      </c>
      <c r="J16" s="14">
        <v>45270</v>
      </c>
      <c r="K16" s="14">
        <v>45305</v>
      </c>
      <c r="L16" s="14" t="s">
        <v>28</v>
      </c>
    </row>
    <row r="17" spans="1:16382">
      <c r="A17" s="1">
        <v>1</v>
      </c>
      <c r="B17" s="4" t="s">
        <v>9</v>
      </c>
      <c r="C17" s="104" t="s">
        <v>18</v>
      </c>
      <c r="D17" s="103" t="s">
        <v>30</v>
      </c>
      <c r="E17" s="7"/>
      <c r="F17" s="7"/>
      <c r="G17" s="7"/>
      <c r="H17" s="104" t="s">
        <v>18</v>
      </c>
      <c r="I17" s="106" t="s">
        <v>13</v>
      </c>
      <c r="J17" s="104" t="s">
        <v>18</v>
      </c>
      <c r="K17" s="7"/>
      <c r="L17" s="108" t="s">
        <v>22</v>
      </c>
    </row>
    <row r="18" spans="1:16382">
      <c r="A18" s="1">
        <v>2</v>
      </c>
      <c r="B18" s="4" t="s">
        <v>32</v>
      </c>
      <c r="C18" s="104" t="s">
        <v>18</v>
      </c>
      <c r="D18" s="103" t="s">
        <v>30</v>
      </c>
      <c r="E18" s="107" t="s">
        <v>12</v>
      </c>
      <c r="F18" s="7"/>
      <c r="G18" s="103" t="s">
        <v>30</v>
      </c>
      <c r="H18" s="104" t="s">
        <v>18</v>
      </c>
      <c r="I18" s="106" t="s">
        <v>13</v>
      </c>
      <c r="J18" s="104" t="s">
        <v>18</v>
      </c>
      <c r="K18" s="107" t="s">
        <v>12</v>
      </c>
      <c r="L18" s="108" t="s">
        <v>22</v>
      </c>
    </row>
    <row r="19" spans="1:16382">
      <c r="A19" s="1">
        <v>3</v>
      </c>
      <c r="B19" s="5" t="s">
        <v>33</v>
      </c>
      <c r="C19" s="99" t="s">
        <v>23</v>
      </c>
      <c r="D19" s="105" t="s">
        <v>17</v>
      </c>
      <c r="E19" s="107" t="s">
        <v>12</v>
      </c>
      <c r="F19" s="99" t="s">
        <v>23</v>
      </c>
      <c r="G19" s="103" t="s">
        <v>30</v>
      </c>
      <c r="H19" s="105" t="s">
        <v>17</v>
      </c>
      <c r="I19" s="99" t="s">
        <v>23</v>
      </c>
      <c r="J19" s="105" t="s">
        <v>17</v>
      </c>
      <c r="K19" s="107" t="s">
        <v>12</v>
      </c>
      <c r="L19" s="99" t="s">
        <v>23</v>
      </c>
    </row>
    <row r="20" spans="1:16382">
      <c r="A20" s="1">
        <v>4</v>
      </c>
      <c r="B20" s="5" t="s">
        <v>34</v>
      </c>
      <c r="C20" s="99" t="s">
        <v>23</v>
      </c>
      <c r="D20" s="105" t="s">
        <v>17</v>
      </c>
      <c r="E20" s="107" t="s">
        <v>12</v>
      </c>
      <c r="F20" s="99" t="s">
        <v>23</v>
      </c>
      <c r="G20" s="103" t="s">
        <v>30</v>
      </c>
      <c r="H20" s="105" t="s">
        <v>17</v>
      </c>
      <c r="I20" s="99" t="s">
        <v>23</v>
      </c>
      <c r="J20" s="105" t="s">
        <v>17</v>
      </c>
      <c r="K20" s="103" t="s">
        <v>30</v>
      </c>
      <c r="L20" s="99" t="s">
        <v>23</v>
      </c>
    </row>
    <row r="21" spans="1:16382">
      <c r="A21" s="1">
        <v>5</v>
      </c>
      <c r="B21" s="5" t="s">
        <v>35</v>
      </c>
      <c r="C21" s="108" t="s">
        <v>22</v>
      </c>
      <c r="D21" s="99" t="s">
        <v>23</v>
      </c>
      <c r="E21" s="104" t="s">
        <v>18</v>
      </c>
      <c r="F21" s="107" t="s">
        <v>12</v>
      </c>
      <c r="G21" s="99" t="s">
        <v>23</v>
      </c>
      <c r="H21" s="99" t="s">
        <v>23</v>
      </c>
      <c r="I21" s="107" t="s">
        <v>12</v>
      </c>
      <c r="J21" s="99" t="s">
        <v>23</v>
      </c>
      <c r="K21" s="99" t="s">
        <v>23</v>
      </c>
      <c r="L21" s="99" t="s">
        <v>23</v>
      </c>
    </row>
    <row r="22" spans="1:16382">
      <c r="A22" s="1">
        <v>6</v>
      </c>
      <c r="B22" s="5" t="s">
        <v>36</v>
      </c>
      <c r="C22" s="108" t="s">
        <v>22</v>
      </c>
      <c r="D22" s="99" t="s">
        <v>23</v>
      </c>
      <c r="E22" s="104" t="s">
        <v>18</v>
      </c>
      <c r="F22" s="107" t="s">
        <v>12</v>
      </c>
      <c r="G22" s="99" t="s">
        <v>23</v>
      </c>
      <c r="H22" s="99" t="s">
        <v>23</v>
      </c>
      <c r="I22" s="107" t="s">
        <v>12</v>
      </c>
      <c r="J22" s="99" t="s">
        <v>23</v>
      </c>
      <c r="K22" s="99" t="s">
        <v>23</v>
      </c>
      <c r="L22" s="99" t="s">
        <v>23</v>
      </c>
    </row>
    <row r="23" spans="1:16382">
      <c r="A23" s="1">
        <v>7</v>
      </c>
      <c r="B23" s="6" t="s">
        <v>37</v>
      </c>
      <c r="C23" s="7"/>
      <c r="D23" s="7"/>
      <c r="E23" s="105" t="s">
        <v>17</v>
      </c>
      <c r="F23" s="108" t="s">
        <v>22</v>
      </c>
      <c r="G23" s="99" t="s">
        <v>23</v>
      </c>
      <c r="H23" s="143" t="s">
        <v>12</v>
      </c>
      <c r="I23" s="107" t="s">
        <v>12</v>
      </c>
      <c r="J23" s="135" t="s">
        <v>17</v>
      </c>
      <c r="K23" s="99" t="s">
        <v>23</v>
      </c>
      <c r="L23" s="7"/>
    </row>
    <row r="24" spans="1:16382">
      <c r="A24" s="1">
        <v>8</v>
      </c>
      <c r="B24" s="6" t="s">
        <v>38</v>
      </c>
      <c r="C24" s="7"/>
      <c r="D24" s="7"/>
      <c r="E24" s="105" t="s">
        <v>17</v>
      </c>
      <c r="F24" s="108" t="s">
        <v>22</v>
      </c>
      <c r="G24" s="99" t="s">
        <v>23</v>
      </c>
      <c r="H24" s="143" t="s">
        <v>12</v>
      </c>
      <c r="I24" s="137" t="s">
        <v>22</v>
      </c>
      <c r="J24" s="135" t="s">
        <v>17</v>
      </c>
      <c r="K24" s="7"/>
      <c r="L24" s="7"/>
    </row>
    <row r="25" spans="1:16382">
      <c r="A25" s="1">
        <v>9</v>
      </c>
      <c r="B25" s="6" t="s">
        <v>39</v>
      </c>
      <c r="C25" s="7"/>
      <c r="D25" s="7"/>
      <c r="E25" s="136" t="s">
        <v>23</v>
      </c>
      <c r="F25" s="146" t="s">
        <v>13</v>
      </c>
      <c r="G25" s="145" t="s">
        <v>18</v>
      </c>
      <c r="H25" s="143" t="s">
        <v>12</v>
      </c>
      <c r="I25" s="7"/>
      <c r="J25" s="7"/>
      <c r="K25" s="7"/>
      <c r="L25" s="7"/>
      <c r="M25" s="16"/>
    </row>
    <row r="26" spans="1:16382">
      <c r="A26" s="1">
        <v>10</v>
      </c>
      <c r="B26" s="6" t="s">
        <v>40</v>
      </c>
      <c r="C26" s="7"/>
      <c r="D26" s="7"/>
      <c r="E26" s="7"/>
      <c r="F26" s="136" t="s">
        <v>23</v>
      </c>
      <c r="G26" s="140" t="s">
        <v>22</v>
      </c>
      <c r="H26" s="143" t="s">
        <v>12</v>
      </c>
      <c r="I26" s="7"/>
      <c r="J26" s="7"/>
      <c r="K26" s="7"/>
      <c r="L26" s="7"/>
    </row>
    <row r="27" spans="1:16382">
      <c r="A27" s="1">
        <v>11</v>
      </c>
      <c r="B27" s="6" t="s">
        <v>41</v>
      </c>
      <c r="C27" s="7"/>
      <c r="D27" s="7"/>
      <c r="E27" s="7"/>
      <c r="F27" s="7"/>
      <c r="G27" s="136" t="s">
        <v>23</v>
      </c>
      <c r="H27" s="7"/>
      <c r="I27" s="7"/>
      <c r="J27" s="7"/>
      <c r="K27" s="7"/>
      <c r="L27" s="7"/>
    </row>
    <row r="28" spans="1:16382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638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  <c r="XEZ29" s="9"/>
      <c r="XFA29" s="9"/>
      <c r="XFB29" s="9"/>
    </row>
    <row r="30" spans="1:16382" ht="36">
      <c r="A30" s="1"/>
      <c r="B30" s="168" t="s">
        <v>25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N30" s="20"/>
      <c r="O30" s="20"/>
      <c r="P30" s="70"/>
    </row>
    <row r="31" spans="1:16382">
      <c r="A31" s="1"/>
      <c r="B31" s="2"/>
      <c r="C31" s="3" t="s">
        <v>0</v>
      </c>
      <c r="D31" s="3" t="s">
        <v>1</v>
      </c>
      <c r="E31" s="3" t="s">
        <v>2</v>
      </c>
      <c r="F31" s="3" t="s">
        <v>3</v>
      </c>
      <c r="G31" s="3" t="s">
        <v>4</v>
      </c>
      <c r="H31" s="3" t="s">
        <v>5</v>
      </c>
      <c r="I31" s="3" t="s">
        <v>6</v>
      </c>
      <c r="J31" s="3" t="s">
        <v>7</v>
      </c>
      <c r="K31" s="3" t="s">
        <v>19</v>
      </c>
      <c r="L31" s="3" t="s">
        <v>20</v>
      </c>
      <c r="N31" s="20"/>
      <c r="O31" s="20">
        <f>SUM(O32:O38)</f>
        <v>152</v>
      </c>
      <c r="P31" s="70"/>
      <c r="T31" s="149"/>
    </row>
    <row r="32" spans="1:16382">
      <c r="B32" s="13" t="s">
        <v>8</v>
      </c>
      <c r="C32" s="14">
        <v>45178</v>
      </c>
      <c r="D32" s="14">
        <v>45192</v>
      </c>
      <c r="E32" s="14">
        <v>45213</v>
      </c>
      <c r="F32" s="14">
        <v>45227</v>
      </c>
      <c r="G32" s="14">
        <v>45234</v>
      </c>
      <c r="H32" s="14">
        <v>45248</v>
      </c>
      <c r="I32" s="14">
        <v>45262</v>
      </c>
      <c r="J32" s="14">
        <v>45269</v>
      </c>
      <c r="K32" s="14">
        <v>45304</v>
      </c>
      <c r="L32" s="14">
        <v>45311</v>
      </c>
      <c r="M32" s="16">
        <f>COUNTIF(C32:L55, "J. polski")</f>
        <v>38</v>
      </c>
      <c r="N32" s="73" t="s">
        <v>23</v>
      </c>
      <c r="O32" s="74">
        <v>38</v>
      </c>
      <c r="P32" s="75"/>
      <c r="Q32" s="17">
        <v>31</v>
      </c>
      <c r="R32" s="17">
        <v>7</v>
      </c>
    </row>
    <row r="33" spans="1:18">
      <c r="A33" s="1">
        <v>1</v>
      </c>
      <c r="B33" s="4" t="s">
        <v>9</v>
      </c>
      <c r="C33" s="111" t="s">
        <v>12</v>
      </c>
      <c r="D33" s="7"/>
      <c r="E33" s="155" t="s">
        <v>17</v>
      </c>
      <c r="F33" s="125" t="s">
        <v>13</v>
      </c>
      <c r="G33" s="157" t="s">
        <v>23</v>
      </c>
      <c r="H33" s="131" t="s">
        <v>12</v>
      </c>
      <c r="I33" s="155" t="s">
        <v>17</v>
      </c>
      <c r="J33" s="7"/>
      <c r="K33" s="7"/>
      <c r="L33" s="128" t="s">
        <v>11</v>
      </c>
      <c r="M33" s="16">
        <f>COUNTIF(C32:L55, "J. angielski")</f>
        <v>18</v>
      </c>
      <c r="N33" s="51" t="s">
        <v>22</v>
      </c>
      <c r="O33" s="52">
        <v>18</v>
      </c>
      <c r="P33" s="53"/>
      <c r="Q33" s="17">
        <v>15</v>
      </c>
      <c r="R33" s="17">
        <v>3</v>
      </c>
    </row>
    <row r="34" spans="1:18">
      <c r="A34" s="1">
        <v>2</v>
      </c>
      <c r="B34" s="4" t="s">
        <v>32</v>
      </c>
      <c r="C34" s="111" t="s">
        <v>12</v>
      </c>
      <c r="D34" s="7"/>
      <c r="E34" s="155" t="s">
        <v>17</v>
      </c>
      <c r="F34" s="125" t="s">
        <v>13</v>
      </c>
      <c r="G34" s="157" t="s">
        <v>23</v>
      </c>
      <c r="H34" s="131" t="s">
        <v>12</v>
      </c>
      <c r="I34" s="155" t="s">
        <v>17</v>
      </c>
      <c r="J34" s="7"/>
      <c r="K34" s="7"/>
      <c r="L34" s="128" t="s">
        <v>11</v>
      </c>
      <c r="M34" s="16">
        <f>COUNTIF(C32:L55, "matematyka")</f>
        <v>28</v>
      </c>
      <c r="N34" s="60" t="s">
        <v>12</v>
      </c>
      <c r="O34" s="50">
        <v>28</v>
      </c>
      <c r="P34" s="61"/>
      <c r="Q34" s="17">
        <v>23</v>
      </c>
      <c r="R34" s="17">
        <v>5</v>
      </c>
    </row>
    <row r="35" spans="1:18">
      <c r="A35" s="1">
        <v>3</v>
      </c>
      <c r="B35" s="5" t="s">
        <v>33</v>
      </c>
      <c r="C35" s="157" t="s">
        <v>23</v>
      </c>
      <c r="D35" s="125" t="s">
        <v>13</v>
      </c>
      <c r="E35" s="119" t="s">
        <v>18</v>
      </c>
      <c r="F35" s="157" t="s">
        <v>23</v>
      </c>
      <c r="G35" s="157" t="s">
        <v>23</v>
      </c>
      <c r="H35" s="125" t="s">
        <v>13</v>
      </c>
      <c r="I35" s="157" t="s">
        <v>23</v>
      </c>
      <c r="J35" s="123" t="s">
        <v>22</v>
      </c>
      <c r="K35" s="7"/>
      <c r="L35" s="155" t="s">
        <v>17</v>
      </c>
      <c r="M35" s="16">
        <f>COUNTIF(C32:L55, "biologia")</f>
        <v>16</v>
      </c>
      <c r="N35" s="21" t="s">
        <v>17</v>
      </c>
      <c r="O35" s="21">
        <v>16</v>
      </c>
      <c r="P35" s="22"/>
      <c r="Q35" s="17">
        <v>13</v>
      </c>
      <c r="R35" s="17">
        <v>3</v>
      </c>
    </row>
    <row r="36" spans="1:18">
      <c r="A36" s="1">
        <v>4</v>
      </c>
      <c r="B36" s="5" t="s">
        <v>34</v>
      </c>
      <c r="C36" s="157" t="s">
        <v>23</v>
      </c>
      <c r="D36" s="125" t="s">
        <v>13</v>
      </c>
      <c r="E36" s="119" t="s">
        <v>18</v>
      </c>
      <c r="F36" s="157" t="s">
        <v>23</v>
      </c>
      <c r="G36" s="123" t="s">
        <v>22</v>
      </c>
      <c r="H36" s="125" t="s">
        <v>13</v>
      </c>
      <c r="I36" s="157" t="s">
        <v>23</v>
      </c>
      <c r="J36" s="123" t="s">
        <v>22</v>
      </c>
      <c r="K36" s="7"/>
      <c r="L36" s="155" t="s">
        <v>17</v>
      </c>
      <c r="M36" s="16">
        <f>COUNTIF(C33:L55, "chemia")</f>
        <v>18</v>
      </c>
      <c r="N36" s="59" t="s">
        <v>18</v>
      </c>
      <c r="O36" s="34">
        <v>18</v>
      </c>
      <c r="P36" s="67"/>
      <c r="Q36" s="17">
        <v>15</v>
      </c>
      <c r="R36" s="17">
        <v>3</v>
      </c>
    </row>
    <row r="37" spans="1:18">
      <c r="A37" s="1">
        <v>5</v>
      </c>
      <c r="B37" s="5" t="s">
        <v>35</v>
      </c>
      <c r="C37" s="155" t="s">
        <v>17</v>
      </c>
      <c r="D37" s="157" t="s">
        <v>23</v>
      </c>
      <c r="E37" s="125" t="s">
        <v>13</v>
      </c>
      <c r="F37" s="155" t="s">
        <v>17</v>
      </c>
      <c r="G37" s="123" t="s">
        <v>22</v>
      </c>
      <c r="H37" s="119" t="s">
        <v>18</v>
      </c>
      <c r="I37" s="128" t="s">
        <v>11</v>
      </c>
      <c r="J37" s="119" t="s">
        <v>18</v>
      </c>
      <c r="K37" s="157" t="s">
        <v>23</v>
      </c>
      <c r="L37" s="157" t="s">
        <v>23</v>
      </c>
      <c r="M37" s="16">
        <f>COUNTIF(C33:L55, "historia")</f>
        <v>16</v>
      </c>
      <c r="N37" s="68" t="s">
        <v>13</v>
      </c>
      <c r="O37" s="68">
        <v>16</v>
      </c>
      <c r="P37" s="69"/>
      <c r="Q37" s="17">
        <v>13</v>
      </c>
      <c r="R37" s="17">
        <v>3</v>
      </c>
    </row>
    <row r="38" spans="1:18">
      <c r="A38" s="1">
        <v>6</v>
      </c>
      <c r="B38" s="5" t="s">
        <v>36</v>
      </c>
      <c r="C38" s="155" t="s">
        <v>17</v>
      </c>
      <c r="D38" s="157" t="s">
        <v>23</v>
      </c>
      <c r="E38" s="125" t="s">
        <v>13</v>
      </c>
      <c r="F38" s="155" t="s">
        <v>17</v>
      </c>
      <c r="G38" s="123" t="s">
        <v>22</v>
      </c>
      <c r="H38" s="119" t="s">
        <v>18</v>
      </c>
      <c r="I38" s="143" t="s">
        <v>18</v>
      </c>
      <c r="J38" s="119" t="s">
        <v>18</v>
      </c>
      <c r="K38" s="157" t="s">
        <v>23</v>
      </c>
      <c r="L38" s="157" t="s">
        <v>23</v>
      </c>
      <c r="M38" s="16">
        <f>COUNTIF(C33:L55, "geografia")</f>
        <v>18</v>
      </c>
      <c r="N38" s="42" t="s">
        <v>11</v>
      </c>
      <c r="O38" s="42">
        <v>18</v>
      </c>
      <c r="P38" s="76"/>
      <c r="Q38" s="17">
        <v>15</v>
      </c>
      <c r="R38" s="17">
        <v>3</v>
      </c>
    </row>
    <row r="39" spans="1:18">
      <c r="A39" s="1">
        <v>7</v>
      </c>
      <c r="B39" s="6" t="s">
        <v>37</v>
      </c>
      <c r="C39" s="7"/>
      <c r="D39" s="111" t="s">
        <v>12</v>
      </c>
      <c r="E39" s="143" t="s">
        <v>18</v>
      </c>
      <c r="F39" s="155" t="s">
        <v>17</v>
      </c>
      <c r="G39" s="165" t="s">
        <v>17</v>
      </c>
      <c r="H39" s="166" t="s">
        <v>13</v>
      </c>
      <c r="I39" s="143" t="s">
        <v>18</v>
      </c>
      <c r="J39" s="164" t="s">
        <v>23</v>
      </c>
      <c r="K39" s="155" t="s">
        <v>17</v>
      </c>
      <c r="L39" s="7"/>
    </row>
    <row r="40" spans="1:18">
      <c r="A40" s="1">
        <v>8</v>
      </c>
      <c r="B40" s="6" t="s">
        <v>38</v>
      </c>
      <c r="C40" s="7"/>
      <c r="D40" s="111" t="s">
        <v>12</v>
      </c>
      <c r="E40" s="138" t="s">
        <v>22</v>
      </c>
      <c r="F40" s="131" t="s">
        <v>12</v>
      </c>
      <c r="G40" s="166" t="s">
        <v>13</v>
      </c>
      <c r="H40" s="164" t="s">
        <v>23</v>
      </c>
      <c r="I40" s="167" t="s">
        <v>11</v>
      </c>
      <c r="J40" s="164" t="s">
        <v>23</v>
      </c>
      <c r="K40" s="155" t="s">
        <v>17</v>
      </c>
      <c r="L40" s="7"/>
    </row>
    <row r="41" spans="1:18">
      <c r="A41" s="1">
        <v>9</v>
      </c>
      <c r="B41" s="6" t="s">
        <v>39</v>
      </c>
      <c r="C41" s="7"/>
      <c r="D41" s="7"/>
      <c r="E41" s="7"/>
      <c r="F41" s="7"/>
      <c r="G41" s="166" t="s">
        <v>13</v>
      </c>
      <c r="H41" s="164" t="s">
        <v>23</v>
      </c>
      <c r="I41" s="7"/>
      <c r="J41" s="167" t="s">
        <v>11</v>
      </c>
      <c r="K41" s="128" t="s">
        <v>11</v>
      </c>
      <c r="L41" s="7"/>
    </row>
    <row r="42" spans="1:18">
      <c r="A42" s="1">
        <v>10</v>
      </c>
      <c r="B42" s="6" t="s">
        <v>40</v>
      </c>
      <c r="C42" s="7"/>
      <c r="D42" s="7"/>
      <c r="E42" s="7"/>
      <c r="F42" s="7"/>
      <c r="G42" s="131" t="s">
        <v>12</v>
      </c>
      <c r="H42" s="164" t="s">
        <v>23</v>
      </c>
      <c r="I42" s="7"/>
      <c r="J42" s="167" t="s">
        <v>11</v>
      </c>
      <c r="K42" s="128" t="s">
        <v>11</v>
      </c>
      <c r="L42" s="7"/>
      <c r="P42" s="70"/>
    </row>
    <row r="43" spans="1:18">
      <c r="A43" s="1">
        <v>11</v>
      </c>
      <c r="B43" s="6" t="s">
        <v>41</v>
      </c>
      <c r="C43" s="7"/>
      <c r="D43" s="7"/>
      <c r="E43" s="7"/>
      <c r="F43" s="7"/>
      <c r="G43" s="7"/>
      <c r="H43" s="7"/>
      <c r="I43" s="7"/>
      <c r="J43" s="7"/>
      <c r="K43" s="7"/>
      <c r="L43" s="7"/>
      <c r="P43" s="70"/>
    </row>
    <row r="44" spans="1:18">
      <c r="B44" s="13" t="s">
        <v>10</v>
      </c>
      <c r="C44" s="14">
        <v>45179</v>
      </c>
      <c r="D44" s="14">
        <v>45193</v>
      </c>
      <c r="E44" s="14">
        <v>45214</v>
      </c>
      <c r="F44" s="14">
        <v>45228</v>
      </c>
      <c r="G44" s="14">
        <v>45235</v>
      </c>
      <c r="H44" s="14">
        <v>45249</v>
      </c>
      <c r="I44" s="14">
        <v>45263</v>
      </c>
      <c r="J44" s="14">
        <v>45270</v>
      </c>
      <c r="K44" s="14">
        <v>45305</v>
      </c>
      <c r="L44" s="14" t="s">
        <v>28</v>
      </c>
      <c r="P44" s="70"/>
    </row>
    <row r="45" spans="1:18">
      <c r="A45" s="1">
        <v>1</v>
      </c>
      <c r="B45" s="4" t="s">
        <v>9</v>
      </c>
      <c r="C45" s="111" t="s">
        <v>12</v>
      </c>
      <c r="D45" s="157" t="s">
        <v>23</v>
      </c>
      <c r="E45" s="7"/>
      <c r="F45" s="123" t="s">
        <v>22</v>
      </c>
      <c r="G45" s="123" t="s">
        <v>22</v>
      </c>
      <c r="H45" s="111" t="s">
        <v>12</v>
      </c>
      <c r="I45" s="7"/>
      <c r="J45" s="123" t="s">
        <v>22</v>
      </c>
      <c r="K45" s="111" t="s">
        <v>12</v>
      </c>
      <c r="L45" s="7"/>
      <c r="P45" s="70"/>
    </row>
    <row r="46" spans="1:18">
      <c r="A46" s="1">
        <v>2</v>
      </c>
      <c r="B46" s="4" t="s">
        <v>32</v>
      </c>
      <c r="C46" s="111" t="s">
        <v>12</v>
      </c>
      <c r="D46" s="157" t="s">
        <v>23</v>
      </c>
      <c r="E46" s="7"/>
      <c r="F46" s="123" t="s">
        <v>22</v>
      </c>
      <c r="G46" s="123" t="s">
        <v>22</v>
      </c>
      <c r="H46" s="111" t="s">
        <v>12</v>
      </c>
      <c r="I46" s="7"/>
      <c r="J46" s="123" t="s">
        <v>22</v>
      </c>
      <c r="K46" s="111" t="s">
        <v>12</v>
      </c>
      <c r="L46" s="7"/>
      <c r="P46" s="70"/>
    </row>
    <row r="47" spans="1:18">
      <c r="A47" s="1">
        <v>3</v>
      </c>
      <c r="B47" s="5" t="s">
        <v>33</v>
      </c>
      <c r="C47" s="119" t="s">
        <v>18</v>
      </c>
      <c r="D47" s="125" t="s">
        <v>13</v>
      </c>
      <c r="E47" s="7"/>
      <c r="F47" s="111" t="s">
        <v>12</v>
      </c>
      <c r="G47" s="157" t="s">
        <v>23</v>
      </c>
      <c r="H47" s="119" t="s">
        <v>18</v>
      </c>
      <c r="I47" s="157" t="s">
        <v>23</v>
      </c>
      <c r="J47" s="111" t="s">
        <v>12</v>
      </c>
      <c r="K47" s="123" t="s">
        <v>22</v>
      </c>
      <c r="L47" s="7"/>
      <c r="P47" s="70"/>
    </row>
    <row r="48" spans="1:18">
      <c r="A48" s="1">
        <v>4</v>
      </c>
      <c r="B48" s="5" t="s">
        <v>34</v>
      </c>
      <c r="C48" s="119" t="s">
        <v>18</v>
      </c>
      <c r="D48" s="125" t="s">
        <v>13</v>
      </c>
      <c r="E48" s="119" t="s">
        <v>18</v>
      </c>
      <c r="F48" s="111" t="s">
        <v>12</v>
      </c>
      <c r="G48" s="157" t="s">
        <v>23</v>
      </c>
      <c r="H48" s="119" t="s">
        <v>18</v>
      </c>
      <c r="I48" s="157" t="s">
        <v>23</v>
      </c>
      <c r="J48" s="111" t="s">
        <v>12</v>
      </c>
      <c r="K48" s="123" t="s">
        <v>22</v>
      </c>
      <c r="L48" s="7"/>
      <c r="P48" s="70"/>
    </row>
    <row r="49" spans="1:20">
      <c r="A49" s="1">
        <v>5</v>
      </c>
      <c r="B49" s="5" t="s">
        <v>35</v>
      </c>
      <c r="C49" s="157" t="s">
        <v>23</v>
      </c>
      <c r="D49" s="111" t="s">
        <v>12</v>
      </c>
      <c r="E49" s="157" t="s">
        <v>23</v>
      </c>
      <c r="F49" s="128" t="s">
        <v>11</v>
      </c>
      <c r="G49" s="111" t="s">
        <v>12</v>
      </c>
      <c r="H49" s="157" t="s">
        <v>23</v>
      </c>
      <c r="I49" s="111" t="s">
        <v>12</v>
      </c>
      <c r="J49" s="119" t="s">
        <v>18</v>
      </c>
      <c r="K49" s="125" t="s">
        <v>13</v>
      </c>
      <c r="L49" s="111" t="s">
        <v>12</v>
      </c>
      <c r="P49" s="70"/>
    </row>
    <row r="50" spans="1:20">
      <c r="A50" s="1">
        <v>6</v>
      </c>
      <c r="B50" s="5" t="s">
        <v>36</v>
      </c>
      <c r="C50" s="157" t="s">
        <v>23</v>
      </c>
      <c r="D50" s="111" t="s">
        <v>12</v>
      </c>
      <c r="E50" s="157" t="s">
        <v>23</v>
      </c>
      <c r="F50" s="128" t="s">
        <v>11</v>
      </c>
      <c r="G50" s="111" t="s">
        <v>12</v>
      </c>
      <c r="H50" s="157" t="s">
        <v>23</v>
      </c>
      <c r="I50" s="111" t="s">
        <v>12</v>
      </c>
      <c r="J50" s="119" t="s">
        <v>18</v>
      </c>
      <c r="K50" s="125" t="s">
        <v>13</v>
      </c>
      <c r="L50" s="111" t="s">
        <v>12</v>
      </c>
      <c r="M50" s="16"/>
      <c r="P50" s="70"/>
    </row>
    <row r="51" spans="1:20">
      <c r="A51" s="1">
        <v>7</v>
      </c>
      <c r="B51" s="6" t="s">
        <v>37</v>
      </c>
      <c r="C51" s="7"/>
      <c r="D51" s="7"/>
      <c r="E51" s="157" t="s">
        <v>23</v>
      </c>
      <c r="F51" s="128" t="s">
        <v>11</v>
      </c>
      <c r="G51" s="123" t="s">
        <v>22</v>
      </c>
      <c r="H51" s="157" t="s">
        <v>23</v>
      </c>
      <c r="I51" s="111" t="s">
        <v>12</v>
      </c>
      <c r="J51" s="164" t="s">
        <v>23</v>
      </c>
      <c r="K51" s="7"/>
      <c r="L51" s="119" t="s">
        <v>18</v>
      </c>
      <c r="M51" s="16"/>
      <c r="P51" s="70"/>
    </row>
    <row r="52" spans="1:20">
      <c r="A52" s="1">
        <v>8</v>
      </c>
      <c r="B52" s="6" t="s">
        <v>38</v>
      </c>
      <c r="C52" s="7"/>
      <c r="D52" s="7"/>
      <c r="E52" s="157" t="s">
        <v>23</v>
      </c>
      <c r="F52" s="131" t="s">
        <v>12</v>
      </c>
      <c r="G52" s="123" t="s">
        <v>22</v>
      </c>
      <c r="H52" s="157" t="s">
        <v>23</v>
      </c>
      <c r="I52" s="125" t="s">
        <v>13</v>
      </c>
      <c r="J52" s="164" t="s">
        <v>23</v>
      </c>
      <c r="K52" s="7"/>
      <c r="L52" s="119" t="s">
        <v>18</v>
      </c>
      <c r="M52" s="16"/>
      <c r="P52" s="70"/>
    </row>
    <row r="53" spans="1:20">
      <c r="A53" s="1">
        <v>9</v>
      </c>
      <c r="B53" s="6" t="s">
        <v>39</v>
      </c>
      <c r="C53" s="7"/>
      <c r="D53" s="7"/>
      <c r="E53" s="128" t="s">
        <v>11</v>
      </c>
      <c r="F53" s="7"/>
      <c r="G53" s="128" t="s">
        <v>11</v>
      </c>
      <c r="H53" s="165" t="s">
        <v>17</v>
      </c>
      <c r="I53" s="138" t="s">
        <v>22</v>
      </c>
      <c r="J53" s="7"/>
      <c r="K53" s="7"/>
      <c r="L53" s="128" t="s">
        <v>11</v>
      </c>
      <c r="M53" s="16"/>
      <c r="P53" s="70"/>
    </row>
    <row r="54" spans="1:20">
      <c r="A54" s="1">
        <v>10</v>
      </c>
      <c r="B54" s="6" t="s">
        <v>40</v>
      </c>
      <c r="C54" s="7"/>
      <c r="D54" s="7"/>
      <c r="E54" s="128" t="s">
        <v>11</v>
      </c>
      <c r="F54" s="7"/>
      <c r="G54" s="128" t="s">
        <v>11</v>
      </c>
      <c r="H54" s="165" t="s">
        <v>17</v>
      </c>
      <c r="I54" s="138" t="s">
        <v>22</v>
      </c>
      <c r="J54" s="7"/>
      <c r="K54" s="7"/>
      <c r="L54" s="128" t="s">
        <v>11</v>
      </c>
      <c r="O54" s="20"/>
      <c r="P54" s="70"/>
    </row>
    <row r="55" spans="1:20">
      <c r="A55" s="1">
        <v>11</v>
      </c>
      <c r="B55" s="6" t="s">
        <v>41</v>
      </c>
      <c r="C55" s="7"/>
      <c r="D55" s="7"/>
      <c r="E55" s="128" t="s">
        <v>11</v>
      </c>
      <c r="F55" s="7"/>
      <c r="G55" s="7"/>
      <c r="H55" s="7"/>
      <c r="I55" s="7"/>
      <c r="J55" s="7"/>
      <c r="K55" s="7"/>
      <c r="L55" s="7"/>
      <c r="O55" s="20"/>
      <c r="P55" s="70"/>
    </row>
    <row r="56" spans="1:20">
      <c r="A56" s="1"/>
      <c r="B56" s="9"/>
      <c r="C56" s="15"/>
      <c r="D56" s="15"/>
      <c r="E56" s="15"/>
      <c r="F56" s="15"/>
      <c r="G56" s="15"/>
      <c r="H56" s="15"/>
      <c r="I56" s="15"/>
      <c r="J56" s="15"/>
      <c r="K56" s="15"/>
      <c r="L56" s="15"/>
      <c r="N56" s="20"/>
      <c r="O56" s="20"/>
      <c r="P56" s="70"/>
    </row>
    <row r="57" spans="1:20">
      <c r="N57" s="20"/>
      <c r="O57" s="20"/>
      <c r="P57" s="70"/>
    </row>
    <row r="58" spans="1:20" ht="36">
      <c r="A58" s="1"/>
      <c r="B58" s="168" t="s">
        <v>16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N58" s="20"/>
      <c r="O58" s="20"/>
      <c r="P58" s="70"/>
    </row>
    <row r="59" spans="1:20">
      <c r="A59" s="1"/>
      <c r="B59" s="2"/>
      <c r="C59" s="3" t="s">
        <v>0</v>
      </c>
      <c r="D59" s="3" t="s">
        <v>1</v>
      </c>
      <c r="E59" s="3" t="s">
        <v>2</v>
      </c>
      <c r="F59" s="3" t="s">
        <v>3</v>
      </c>
      <c r="G59" s="3" t="s">
        <v>4</v>
      </c>
      <c r="H59" s="3" t="s">
        <v>5</v>
      </c>
      <c r="I59" s="3" t="s">
        <v>6</v>
      </c>
      <c r="J59" s="3" t="s">
        <v>7</v>
      </c>
      <c r="K59" s="3" t="s">
        <v>19</v>
      </c>
      <c r="L59" s="3" t="s">
        <v>20</v>
      </c>
      <c r="N59" s="20"/>
      <c r="O59" s="20"/>
      <c r="P59" s="70"/>
    </row>
    <row r="60" spans="1:20">
      <c r="B60" s="13" t="s">
        <v>8</v>
      </c>
      <c r="C60" s="14">
        <v>45178</v>
      </c>
      <c r="D60" s="14">
        <v>45192</v>
      </c>
      <c r="E60" s="14">
        <v>45213</v>
      </c>
      <c r="F60" s="14">
        <v>45227</v>
      </c>
      <c r="G60" s="14">
        <v>45234</v>
      </c>
      <c r="H60" s="14">
        <v>45248</v>
      </c>
      <c r="I60" s="14">
        <v>45262</v>
      </c>
      <c r="J60" s="14">
        <v>45269</v>
      </c>
      <c r="K60" s="14">
        <v>45304</v>
      </c>
      <c r="L60" s="14">
        <v>45311</v>
      </c>
      <c r="N60" s="20"/>
      <c r="O60" s="20">
        <f>SUM(O61:O67)</f>
        <v>152</v>
      </c>
      <c r="P60" s="70"/>
      <c r="T60" s="149"/>
    </row>
    <row r="61" spans="1:20">
      <c r="A61" s="1">
        <v>1</v>
      </c>
      <c r="B61" s="4" t="s">
        <v>9</v>
      </c>
      <c r="C61" s="156" t="s">
        <v>17</v>
      </c>
      <c r="D61" s="106" t="s">
        <v>23</v>
      </c>
      <c r="E61" s="111" t="s">
        <v>13</v>
      </c>
      <c r="F61" s="7"/>
      <c r="G61" s="7"/>
      <c r="H61" s="125" t="s">
        <v>18</v>
      </c>
      <c r="I61" s="106" t="s">
        <v>23</v>
      </c>
      <c r="J61" s="7"/>
      <c r="K61" s="7"/>
      <c r="L61" s="7"/>
      <c r="M61" s="16">
        <f>COUNTIF(C60:L83,"J. Polski")</f>
        <v>36</v>
      </c>
      <c r="N61" s="41" t="s">
        <v>23</v>
      </c>
      <c r="O61" s="42">
        <v>36</v>
      </c>
      <c r="P61" s="76"/>
      <c r="Q61" s="17">
        <v>29</v>
      </c>
      <c r="R61" s="17">
        <v>7</v>
      </c>
    </row>
    <row r="62" spans="1:20">
      <c r="A62" s="1">
        <v>2</v>
      </c>
      <c r="B62" s="4" t="s">
        <v>32</v>
      </c>
      <c r="C62" s="156" t="s">
        <v>17</v>
      </c>
      <c r="D62" s="106" t="s">
        <v>23</v>
      </c>
      <c r="E62" s="111" t="s">
        <v>13</v>
      </c>
      <c r="F62" s="7"/>
      <c r="G62" s="162" t="s">
        <v>17</v>
      </c>
      <c r="H62" s="125" t="s">
        <v>18</v>
      </c>
      <c r="I62" s="106" t="s">
        <v>23</v>
      </c>
      <c r="J62" s="110" t="s">
        <v>12</v>
      </c>
      <c r="K62" s="7"/>
      <c r="L62" s="7"/>
      <c r="M62" s="16">
        <f>COUNTIF(C60:L83, "j. Angielski")</f>
        <v>18</v>
      </c>
      <c r="N62" s="54" t="s">
        <v>22</v>
      </c>
      <c r="O62" s="55">
        <v>18</v>
      </c>
      <c r="P62" s="56"/>
      <c r="Q62" s="17">
        <v>15</v>
      </c>
      <c r="R62" s="17">
        <v>3</v>
      </c>
    </row>
    <row r="63" spans="1:20">
      <c r="A63" s="1">
        <v>3</v>
      </c>
      <c r="B63" s="5" t="s">
        <v>33</v>
      </c>
      <c r="C63" s="122" t="s">
        <v>22</v>
      </c>
      <c r="D63" s="106" t="s">
        <v>23</v>
      </c>
      <c r="E63" s="106" t="s">
        <v>23</v>
      </c>
      <c r="F63" s="7"/>
      <c r="G63" s="122" t="s">
        <v>22</v>
      </c>
      <c r="H63" s="156" t="s">
        <v>17</v>
      </c>
      <c r="I63" s="111" t="s">
        <v>13</v>
      </c>
      <c r="J63" s="110" t="s">
        <v>12</v>
      </c>
      <c r="K63" s="122" t="s">
        <v>22</v>
      </c>
      <c r="L63" s="111" t="s">
        <v>13</v>
      </c>
      <c r="M63" s="16">
        <f>COUNTIF(C60:L83, "historia")</f>
        <v>16</v>
      </c>
      <c r="N63" s="60" t="s">
        <v>13</v>
      </c>
      <c r="O63" s="50">
        <v>16</v>
      </c>
      <c r="P63" s="86"/>
      <c r="Q63" s="17">
        <v>13</v>
      </c>
      <c r="R63" s="17">
        <v>3</v>
      </c>
    </row>
    <row r="64" spans="1:20">
      <c r="A64" s="1">
        <v>4</v>
      </c>
      <c r="B64" s="5" t="s">
        <v>34</v>
      </c>
      <c r="C64" s="122" t="s">
        <v>22</v>
      </c>
      <c r="D64" s="106" t="s">
        <v>23</v>
      </c>
      <c r="E64" s="106" t="s">
        <v>23</v>
      </c>
      <c r="F64" s="138" t="s">
        <v>11</v>
      </c>
      <c r="G64" s="110" t="s">
        <v>12</v>
      </c>
      <c r="H64" s="156" t="s">
        <v>17</v>
      </c>
      <c r="I64" s="111" t="s">
        <v>13</v>
      </c>
      <c r="J64" s="110" t="s">
        <v>12</v>
      </c>
      <c r="K64" s="122" t="s">
        <v>22</v>
      </c>
      <c r="L64" s="111" t="s">
        <v>13</v>
      </c>
      <c r="M64" s="16">
        <f>COUNTIF(C60:L83, "matematyka")</f>
        <v>20</v>
      </c>
      <c r="N64" s="62" t="s">
        <v>12</v>
      </c>
      <c r="O64" s="57">
        <v>20</v>
      </c>
      <c r="P64" s="63"/>
      <c r="Q64" s="17">
        <v>16</v>
      </c>
      <c r="R64" s="17">
        <v>4</v>
      </c>
    </row>
    <row r="65" spans="1:18">
      <c r="A65" s="1">
        <v>5</v>
      </c>
      <c r="B65" s="5" t="s">
        <v>35</v>
      </c>
      <c r="C65" s="106" t="s">
        <v>23</v>
      </c>
      <c r="D65" s="110" t="s">
        <v>12</v>
      </c>
      <c r="E65" s="125" t="s">
        <v>18</v>
      </c>
      <c r="F65" s="125" t="s">
        <v>18</v>
      </c>
      <c r="G65" s="110" t="s">
        <v>12</v>
      </c>
      <c r="H65" s="106" t="s">
        <v>23</v>
      </c>
      <c r="I65" s="156" t="s">
        <v>17</v>
      </c>
      <c r="J65" s="156" t="s">
        <v>17</v>
      </c>
      <c r="K65" s="125" t="s">
        <v>18</v>
      </c>
      <c r="L65" s="110" t="s">
        <v>12</v>
      </c>
      <c r="M65" s="16">
        <f>COUNTIF(C60:L83, "biologia")</f>
        <v>24</v>
      </c>
      <c r="N65" s="23" t="s">
        <v>17</v>
      </c>
      <c r="O65" s="23">
        <v>24</v>
      </c>
      <c r="P65" s="24"/>
      <c r="Q65" s="17">
        <v>16</v>
      </c>
      <c r="R65" s="17">
        <v>4</v>
      </c>
    </row>
    <row r="66" spans="1:18">
      <c r="A66" s="1">
        <v>6</v>
      </c>
      <c r="B66" s="5" t="s">
        <v>36</v>
      </c>
      <c r="C66" s="106" t="s">
        <v>23</v>
      </c>
      <c r="D66" s="110" t="s">
        <v>12</v>
      </c>
      <c r="E66" s="156" t="s">
        <v>17</v>
      </c>
      <c r="F66" s="125" t="s">
        <v>18</v>
      </c>
      <c r="G66" s="111" t="s">
        <v>13</v>
      </c>
      <c r="H66" s="106" t="s">
        <v>23</v>
      </c>
      <c r="I66" s="156" t="s">
        <v>17</v>
      </c>
      <c r="J66" s="156" t="s">
        <v>17</v>
      </c>
      <c r="K66" s="125" t="s">
        <v>18</v>
      </c>
      <c r="L66" s="110" t="s">
        <v>12</v>
      </c>
      <c r="M66" s="16">
        <f>COUNTIF(C60:L83,"geografia")</f>
        <v>18</v>
      </c>
      <c r="N66" s="77" t="s">
        <v>11</v>
      </c>
      <c r="O66" s="78">
        <v>18</v>
      </c>
      <c r="P66" s="79"/>
      <c r="Q66" s="17">
        <v>15</v>
      </c>
      <c r="R66" s="17">
        <v>3</v>
      </c>
    </row>
    <row r="67" spans="1:18">
      <c r="A67" s="1">
        <v>7</v>
      </c>
      <c r="B67" s="6" t="s">
        <v>37</v>
      </c>
      <c r="C67" s="7"/>
      <c r="D67" s="7"/>
      <c r="E67" s="156" t="s">
        <v>17</v>
      </c>
      <c r="F67" s="122" t="s">
        <v>22</v>
      </c>
      <c r="G67" s="111" t="s">
        <v>13</v>
      </c>
      <c r="H67" s="106" t="s">
        <v>23</v>
      </c>
      <c r="I67" s="122" t="s">
        <v>22</v>
      </c>
      <c r="J67" s="156" t="s">
        <v>17</v>
      </c>
      <c r="K67" s="130" t="s">
        <v>11</v>
      </c>
      <c r="L67" s="130" t="s">
        <v>11</v>
      </c>
      <c r="M67" s="16">
        <f>COUNTIF(C60:L83,"chemia")</f>
        <v>20</v>
      </c>
      <c r="N67" s="68" t="s">
        <v>18</v>
      </c>
      <c r="O67" s="68">
        <v>20</v>
      </c>
      <c r="P67" s="69"/>
      <c r="Q67" s="20">
        <v>16</v>
      </c>
      <c r="R67" s="17">
        <v>4</v>
      </c>
    </row>
    <row r="68" spans="1:18">
      <c r="A68" s="1">
        <v>8</v>
      </c>
      <c r="B68" s="6" t="s">
        <v>38</v>
      </c>
      <c r="C68" s="7"/>
      <c r="D68" s="7"/>
      <c r="E68" s="156" t="s">
        <v>17</v>
      </c>
      <c r="F68" s="122" t="s">
        <v>22</v>
      </c>
      <c r="G68" s="146" t="s">
        <v>23</v>
      </c>
      <c r="H68" s="131" t="s">
        <v>13</v>
      </c>
      <c r="I68" s="122" t="s">
        <v>22</v>
      </c>
      <c r="J68" s="156" t="s">
        <v>17</v>
      </c>
      <c r="K68" s="130" t="s">
        <v>11</v>
      </c>
      <c r="L68" s="130" t="s">
        <v>11</v>
      </c>
    </row>
    <row r="69" spans="1:18">
      <c r="A69" s="1">
        <v>9</v>
      </c>
      <c r="B69" s="6" t="s">
        <v>39</v>
      </c>
      <c r="C69" s="7"/>
      <c r="D69" s="7"/>
      <c r="E69" s="7"/>
      <c r="F69" s="139" t="s">
        <v>22</v>
      </c>
      <c r="G69" s="146" t="s">
        <v>23</v>
      </c>
      <c r="H69" s="144" t="s">
        <v>12</v>
      </c>
      <c r="I69" s="7"/>
      <c r="J69" s="146" t="s">
        <v>23</v>
      </c>
      <c r="K69" s="7"/>
      <c r="L69" s="7"/>
      <c r="O69" s="20"/>
      <c r="P69" s="70"/>
      <c r="Q69" s="95"/>
    </row>
    <row r="70" spans="1:18">
      <c r="A70" s="1">
        <v>10</v>
      </c>
      <c r="B70" s="6" t="s">
        <v>40</v>
      </c>
      <c r="C70" s="7"/>
      <c r="D70" s="7"/>
      <c r="E70" s="7"/>
      <c r="F70" s="146" t="s">
        <v>23</v>
      </c>
      <c r="G70" s="138" t="s">
        <v>11</v>
      </c>
      <c r="H70" s="144" t="s">
        <v>12</v>
      </c>
      <c r="I70" s="7"/>
      <c r="J70" s="7"/>
      <c r="K70" s="7"/>
      <c r="L70" s="7"/>
      <c r="Q70" s="95"/>
    </row>
    <row r="71" spans="1:18">
      <c r="A71" s="1">
        <v>11</v>
      </c>
      <c r="B71" s="6" t="s">
        <v>41</v>
      </c>
      <c r="C71" s="7"/>
      <c r="D71" s="7"/>
      <c r="E71" s="7"/>
      <c r="F71" s="146" t="s">
        <v>23</v>
      </c>
      <c r="G71" s="138" t="s">
        <v>11</v>
      </c>
      <c r="H71" s="7"/>
      <c r="I71" s="7"/>
      <c r="J71" s="7"/>
      <c r="K71" s="7"/>
      <c r="L71" s="7"/>
      <c r="Q71" s="95"/>
    </row>
    <row r="72" spans="1:18">
      <c r="B72" s="13" t="s">
        <v>10</v>
      </c>
      <c r="C72" s="14">
        <v>45179</v>
      </c>
      <c r="D72" s="14">
        <v>45193</v>
      </c>
      <c r="E72" s="14">
        <v>45214</v>
      </c>
      <c r="F72" s="14">
        <v>45228</v>
      </c>
      <c r="G72" s="14">
        <v>45235</v>
      </c>
      <c r="H72" s="14">
        <v>45249</v>
      </c>
      <c r="I72" s="14">
        <v>45263</v>
      </c>
      <c r="J72" s="14">
        <v>45270</v>
      </c>
      <c r="K72" s="14">
        <v>45305</v>
      </c>
      <c r="L72" s="14" t="s">
        <v>28</v>
      </c>
    </row>
    <row r="73" spans="1:18">
      <c r="A73" s="1">
        <v>1</v>
      </c>
      <c r="B73" s="4" t="s">
        <v>9</v>
      </c>
      <c r="C73" s="106" t="s">
        <v>23</v>
      </c>
      <c r="D73" s="7"/>
      <c r="E73" s="7"/>
      <c r="F73" s="7"/>
      <c r="G73" s="7"/>
      <c r="H73" s="156" t="s">
        <v>17</v>
      </c>
      <c r="I73" s="122" t="s">
        <v>22</v>
      </c>
      <c r="J73" s="106" t="s">
        <v>23</v>
      </c>
      <c r="K73" s="122" t="s">
        <v>22</v>
      </c>
      <c r="L73" s="7"/>
    </row>
    <row r="74" spans="1:18">
      <c r="A74" s="1">
        <v>2</v>
      </c>
      <c r="B74" s="4" t="s">
        <v>32</v>
      </c>
      <c r="C74" s="106" t="s">
        <v>23</v>
      </c>
      <c r="D74" s="7"/>
      <c r="E74" s="125" t="s">
        <v>18</v>
      </c>
      <c r="F74" s="110" t="s">
        <v>12</v>
      </c>
      <c r="G74" s="146" t="s">
        <v>23</v>
      </c>
      <c r="H74" s="156" t="s">
        <v>17</v>
      </c>
      <c r="I74" s="122" t="s">
        <v>22</v>
      </c>
      <c r="J74" s="106" t="s">
        <v>23</v>
      </c>
      <c r="K74" s="122" t="s">
        <v>22</v>
      </c>
      <c r="L74" s="7"/>
      <c r="M74" s="98"/>
      <c r="P74" s="70"/>
    </row>
    <row r="75" spans="1:18">
      <c r="A75" s="1">
        <v>3</v>
      </c>
      <c r="B75" s="5" t="s">
        <v>33</v>
      </c>
      <c r="C75" s="106" t="s">
        <v>23</v>
      </c>
      <c r="D75" s="7"/>
      <c r="E75" s="125" t="s">
        <v>18</v>
      </c>
      <c r="F75" s="110" t="s">
        <v>12</v>
      </c>
      <c r="G75" s="110" t="s">
        <v>12</v>
      </c>
      <c r="H75" s="106" t="s">
        <v>23</v>
      </c>
      <c r="I75" s="125" t="s">
        <v>18</v>
      </c>
      <c r="J75" s="125" t="s">
        <v>18</v>
      </c>
      <c r="K75" s="106" t="s">
        <v>23</v>
      </c>
      <c r="L75" s="106" t="s">
        <v>23</v>
      </c>
    </row>
    <row r="76" spans="1:18">
      <c r="A76" s="1">
        <v>4</v>
      </c>
      <c r="B76" s="5" t="s">
        <v>34</v>
      </c>
      <c r="C76" s="106" t="s">
        <v>23</v>
      </c>
      <c r="D76" s="7"/>
      <c r="E76" s="156" t="s">
        <v>17</v>
      </c>
      <c r="F76" s="110" t="s">
        <v>12</v>
      </c>
      <c r="G76" s="110" t="s">
        <v>12</v>
      </c>
      <c r="H76" s="106" t="s">
        <v>23</v>
      </c>
      <c r="I76" s="125" t="s">
        <v>18</v>
      </c>
      <c r="J76" s="125" t="s">
        <v>18</v>
      </c>
      <c r="K76" s="110" t="s">
        <v>12</v>
      </c>
      <c r="L76" s="106" t="s">
        <v>23</v>
      </c>
      <c r="P76" s="70"/>
    </row>
    <row r="77" spans="1:18">
      <c r="A77" s="1">
        <v>5</v>
      </c>
      <c r="B77" s="5" t="s">
        <v>35</v>
      </c>
      <c r="C77" s="125" t="s">
        <v>18</v>
      </c>
      <c r="D77" s="111" t="s">
        <v>13</v>
      </c>
      <c r="E77" s="156" t="s">
        <v>17</v>
      </c>
      <c r="F77" s="106" t="s">
        <v>23</v>
      </c>
      <c r="G77" s="122" t="s">
        <v>22</v>
      </c>
      <c r="H77" s="125" t="s">
        <v>18</v>
      </c>
      <c r="I77" s="111" t="s">
        <v>13</v>
      </c>
      <c r="J77" s="156" t="s">
        <v>17</v>
      </c>
      <c r="K77" s="110" t="s">
        <v>12</v>
      </c>
      <c r="L77" s="106" t="s">
        <v>23</v>
      </c>
      <c r="P77" s="70"/>
    </row>
    <row r="78" spans="1:18">
      <c r="A78" s="1">
        <v>6</v>
      </c>
      <c r="B78" s="5" t="s">
        <v>36</v>
      </c>
      <c r="C78" s="125" t="s">
        <v>18</v>
      </c>
      <c r="D78" s="111" t="s">
        <v>13</v>
      </c>
      <c r="E78" s="156" t="s">
        <v>17</v>
      </c>
      <c r="F78" s="106" t="s">
        <v>23</v>
      </c>
      <c r="G78" s="122" t="s">
        <v>22</v>
      </c>
      <c r="H78" s="130" t="s">
        <v>11</v>
      </c>
      <c r="I78" s="111" t="s">
        <v>13</v>
      </c>
      <c r="J78" s="156" t="s">
        <v>17</v>
      </c>
      <c r="K78" s="166" t="s">
        <v>18</v>
      </c>
      <c r="L78" s="106" t="s">
        <v>23</v>
      </c>
      <c r="M78" s="16"/>
    </row>
    <row r="79" spans="1:18">
      <c r="A79" s="1">
        <v>7</v>
      </c>
      <c r="B79" s="6" t="s">
        <v>37</v>
      </c>
      <c r="C79" s="7"/>
      <c r="D79" s="130" t="s">
        <v>11</v>
      </c>
      <c r="E79" s="144" t="s">
        <v>12</v>
      </c>
      <c r="F79" s="106" t="s">
        <v>23</v>
      </c>
      <c r="G79" s="162" t="s">
        <v>17</v>
      </c>
      <c r="H79" s="130" t="s">
        <v>11</v>
      </c>
      <c r="I79" s="111" t="s">
        <v>13</v>
      </c>
      <c r="J79" s="131" t="s">
        <v>13</v>
      </c>
      <c r="K79" s="7"/>
      <c r="L79" s="130" t="s">
        <v>11</v>
      </c>
    </row>
    <row r="80" spans="1:18">
      <c r="A80" s="1">
        <v>8</v>
      </c>
      <c r="B80" s="6" t="s">
        <v>38</v>
      </c>
      <c r="C80" s="7"/>
      <c r="D80" s="130" t="s">
        <v>11</v>
      </c>
      <c r="E80" s="144" t="s">
        <v>12</v>
      </c>
      <c r="F80" s="130" t="s">
        <v>11</v>
      </c>
      <c r="G80" s="162" t="s">
        <v>17</v>
      </c>
      <c r="H80" s="130" t="s">
        <v>11</v>
      </c>
      <c r="I80" s="162" t="s">
        <v>17</v>
      </c>
      <c r="J80" s="131" t="s">
        <v>13</v>
      </c>
      <c r="K80" s="7"/>
      <c r="L80" s="130" t="s">
        <v>11</v>
      </c>
      <c r="P80" s="70"/>
    </row>
    <row r="81" spans="1:20">
      <c r="A81" s="1">
        <v>9</v>
      </c>
      <c r="B81" s="6" t="s">
        <v>39</v>
      </c>
      <c r="C81" s="7"/>
      <c r="D81" s="130" t="s">
        <v>11</v>
      </c>
      <c r="E81" s="166" t="s">
        <v>18</v>
      </c>
      <c r="F81" s="130" t="s">
        <v>11</v>
      </c>
      <c r="G81" s="139" t="s">
        <v>22</v>
      </c>
      <c r="H81" s="146" t="s">
        <v>23</v>
      </c>
      <c r="I81" s="7"/>
      <c r="J81" s="7"/>
      <c r="K81" s="7"/>
      <c r="L81" s="7"/>
      <c r="P81" s="70"/>
    </row>
    <row r="82" spans="1:20">
      <c r="A82" s="1">
        <v>10</v>
      </c>
      <c r="B82" s="6" t="s">
        <v>40</v>
      </c>
      <c r="C82" s="7"/>
      <c r="D82" s="130" t="s">
        <v>11</v>
      </c>
      <c r="E82" s="7"/>
      <c r="F82" s="7"/>
      <c r="G82" s="166" t="s">
        <v>18</v>
      </c>
      <c r="H82" s="139" t="s">
        <v>22</v>
      </c>
      <c r="I82" s="7"/>
      <c r="J82" s="7"/>
      <c r="K82" s="7"/>
      <c r="L82" s="7"/>
      <c r="M82" s="16"/>
      <c r="P82" s="70"/>
    </row>
    <row r="83" spans="1:20">
      <c r="A83" s="1">
        <v>11</v>
      </c>
      <c r="B83" s="6" t="s">
        <v>41</v>
      </c>
      <c r="C83" s="7"/>
      <c r="D83" s="7"/>
      <c r="E83" s="7"/>
      <c r="F83" s="7"/>
      <c r="G83" s="166" t="s">
        <v>18</v>
      </c>
      <c r="H83" s="7"/>
      <c r="I83" s="7"/>
      <c r="J83" s="7"/>
      <c r="K83" s="7"/>
      <c r="L83" s="7"/>
      <c r="P83" s="70"/>
    </row>
    <row r="84" spans="1:20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N84" s="20"/>
      <c r="P84" s="70"/>
    </row>
    <row r="85" spans="1:20">
      <c r="A85" s="1"/>
      <c r="B85" s="9"/>
      <c r="C85" s="9"/>
      <c r="D85" s="10"/>
      <c r="E85" s="11"/>
      <c r="F85" s="12"/>
      <c r="G85" s="12"/>
      <c r="H85" s="9"/>
      <c r="I85" s="9"/>
      <c r="J85" s="9"/>
      <c r="K85" s="9"/>
      <c r="L85" s="9"/>
      <c r="N85" s="20"/>
      <c r="P85" s="70"/>
    </row>
    <row r="86" spans="1:20" ht="36">
      <c r="A86" s="1"/>
      <c r="B86" s="168" t="s">
        <v>21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N86" s="20"/>
      <c r="O86" s="20"/>
      <c r="P86" s="70"/>
    </row>
    <row r="87" spans="1:20">
      <c r="A87" s="1"/>
      <c r="B87" s="2"/>
      <c r="C87" s="3" t="s">
        <v>0</v>
      </c>
      <c r="D87" s="3" t="s">
        <v>1</v>
      </c>
      <c r="E87" s="3" t="s">
        <v>2</v>
      </c>
      <c r="F87" s="3" t="s">
        <v>3</v>
      </c>
      <c r="G87" s="3" t="s">
        <v>4</v>
      </c>
      <c r="H87" s="3" t="s">
        <v>5</v>
      </c>
      <c r="I87" s="3" t="s">
        <v>6</v>
      </c>
      <c r="J87" s="3" t="s">
        <v>7</v>
      </c>
      <c r="K87" s="3" t="s">
        <v>19</v>
      </c>
      <c r="L87" s="3" t="s">
        <v>20</v>
      </c>
      <c r="N87" s="20"/>
      <c r="O87" s="20">
        <f>SUM(O88:O94)</f>
        <v>148</v>
      </c>
      <c r="P87" s="70"/>
      <c r="T87" s="149"/>
    </row>
    <row r="88" spans="1:20">
      <c r="B88" s="13" t="s">
        <v>8</v>
      </c>
      <c r="C88" s="14">
        <v>45178</v>
      </c>
      <c r="D88" s="14">
        <v>45192</v>
      </c>
      <c r="E88" s="14">
        <v>45213</v>
      </c>
      <c r="F88" s="14">
        <v>45227</v>
      </c>
      <c r="G88" s="14">
        <v>45234</v>
      </c>
      <c r="H88" s="14">
        <v>45248</v>
      </c>
      <c r="I88" s="14">
        <v>45262</v>
      </c>
      <c r="J88" s="14">
        <v>45269</v>
      </c>
      <c r="K88" s="14">
        <v>45304</v>
      </c>
      <c r="L88" s="14">
        <v>45311</v>
      </c>
      <c r="M88" s="16">
        <f>COUNTIF(C89:L111, "j. polski")</f>
        <v>40</v>
      </c>
      <c r="N88" s="23" t="s">
        <v>23</v>
      </c>
      <c r="O88" s="28">
        <v>40</v>
      </c>
      <c r="P88" s="29"/>
      <c r="Q88" s="17">
        <v>32</v>
      </c>
      <c r="R88" s="17">
        <v>8</v>
      </c>
    </row>
    <row r="89" spans="1:20">
      <c r="A89" s="1">
        <v>1</v>
      </c>
      <c r="B89" s="4" t="s">
        <v>9</v>
      </c>
      <c r="C89" s="7"/>
      <c r="D89" s="116" t="s">
        <v>12</v>
      </c>
      <c r="E89" s="118" t="s">
        <v>31</v>
      </c>
      <c r="F89" s="120" t="s">
        <v>22</v>
      </c>
      <c r="G89" s="156" t="s">
        <v>23</v>
      </c>
      <c r="H89" s="120" t="s">
        <v>22</v>
      </c>
      <c r="I89" s="153" t="s">
        <v>13</v>
      </c>
      <c r="J89" s="129" t="s">
        <v>11</v>
      </c>
      <c r="K89" s="99" t="s">
        <v>14</v>
      </c>
      <c r="L89" s="7"/>
      <c r="M89" s="16">
        <f>COUNTIF(C89:L3110, "J. Angielski")</f>
        <v>55</v>
      </c>
      <c r="N89" s="49" t="s">
        <v>22</v>
      </c>
      <c r="O89" s="50">
        <v>17</v>
      </c>
      <c r="P89" s="86"/>
      <c r="Q89" s="17">
        <v>14</v>
      </c>
      <c r="R89" s="17">
        <v>3</v>
      </c>
    </row>
    <row r="90" spans="1:20">
      <c r="A90" s="1">
        <v>2</v>
      </c>
      <c r="B90" s="4" t="s">
        <v>32</v>
      </c>
      <c r="C90" s="7"/>
      <c r="D90" s="116" t="s">
        <v>12</v>
      </c>
      <c r="E90" s="118" t="s">
        <v>31</v>
      </c>
      <c r="F90" s="120" t="s">
        <v>22</v>
      </c>
      <c r="G90" s="156" t="s">
        <v>23</v>
      </c>
      <c r="H90" s="120" t="s">
        <v>22</v>
      </c>
      <c r="I90" s="153" t="s">
        <v>13</v>
      </c>
      <c r="J90" s="129" t="s">
        <v>11</v>
      </c>
      <c r="K90" s="99" t="s">
        <v>14</v>
      </c>
      <c r="L90" s="7"/>
      <c r="M90" s="16">
        <f>COUNTIF(C89:L110, "historia")</f>
        <v>16</v>
      </c>
      <c r="N90" s="87" t="s">
        <v>13</v>
      </c>
      <c r="O90" s="18">
        <v>16</v>
      </c>
      <c r="P90" s="88"/>
      <c r="Q90" s="17">
        <v>13</v>
      </c>
      <c r="R90" s="17">
        <v>3</v>
      </c>
    </row>
    <row r="91" spans="1:20">
      <c r="A91" s="1">
        <v>3</v>
      </c>
      <c r="B91" s="5" t="s">
        <v>33</v>
      </c>
      <c r="C91" s="116" t="s">
        <v>12</v>
      </c>
      <c r="D91" s="99" t="s">
        <v>14</v>
      </c>
      <c r="E91" s="156" t="s">
        <v>23</v>
      </c>
      <c r="F91" s="153" t="s">
        <v>13</v>
      </c>
      <c r="G91" s="156" t="s">
        <v>23</v>
      </c>
      <c r="H91" s="156" t="s">
        <v>23</v>
      </c>
      <c r="I91" s="120" t="s">
        <v>22</v>
      </c>
      <c r="J91" s="156" t="s">
        <v>23</v>
      </c>
      <c r="K91" s="153" t="s">
        <v>13</v>
      </c>
      <c r="L91" s="120" t="s">
        <v>22</v>
      </c>
      <c r="M91" s="16">
        <f>COUNTIF(C89:L110,"geografia")</f>
        <v>18</v>
      </c>
      <c r="N91" s="80" t="s">
        <v>11</v>
      </c>
      <c r="O91" s="81">
        <v>18</v>
      </c>
      <c r="P91" s="82"/>
      <c r="Q91" s="17">
        <v>15</v>
      </c>
      <c r="R91" s="17">
        <v>3</v>
      </c>
    </row>
    <row r="92" spans="1:20">
      <c r="A92" s="1">
        <v>4</v>
      </c>
      <c r="B92" s="5" t="s">
        <v>34</v>
      </c>
      <c r="C92" s="116" t="s">
        <v>12</v>
      </c>
      <c r="D92" s="99" t="s">
        <v>14</v>
      </c>
      <c r="E92" s="156" t="s">
        <v>23</v>
      </c>
      <c r="F92" s="153" t="s">
        <v>13</v>
      </c>
      <c r="G92" s="99" t="s">
        <v>14</v>
      </c>
      <c r="H92" s="156" t="s">
        <v>23</v>
      </c>
      <c r="I92" s="120" t="s">
        <v>22</v>
      </c>
      <c r="J92" s="156" t="s">
        <v>23</v>
      </c>
      <c r="K92" s="153" t="s">
        <v>13</v>
      </c>
      <c r="L92" s="120" t="s">
        <v>22</v>
      </c>
      <c r="M92" s="16">
        <f>COUNTIF(C89:L110, "matematyka")</f>
        <v>23</v>
      </c>
      <c r="N92" s="38" t="s">
        <v>12</v>
      </c>
      <c r="O92" s="39">
        <v>23</v>
      </c>
      <c r="P92" s="40"/>
      <c r="Q92" s="17">
        <v>19</v>
      </c>
      <c r="R92" s="17">
        <v>4</v>
      </c>
    </row>
    <row r="93" spans="1:20">
      <c r="A93" s="1">
        <v>5</v>
      </c>
      <c r="B93" s="5" t="s">
        <v>35</v>
      </c>
      <c r="C93" s="99" t="s">
        <v>14</v>
      </c>
      <c r="D93" s="156" t="s">
        <v>23</v>
      </c>
      <c r="E93" s="162" t="s">
        <v>23</v>
      </c>
      <c r="F93" s="163" t="s">
        <v>11</v>
      </c>
      <c r="G93" s="99" t="s">
        <v>14</v>
      </c>
      <c r="H93" s="156" t="s">
        <v>23</v>
      </c>
      <c r="I93" s="118" t="s">
        <v>31</v>
      </c>
      <c r="J93" s="162" t="s">
        <v>23</v>
      </c>
      <c r="K93" s="118" t="s">
        <v>31</v>
      </c>
      <c r="L93" s="129" t="s">
        <v>11</v>
      </c>
      <c r="M93" s="16">
        <f>COUNTIF(C89:L111,"WOS")</f>
        <v>18</v>
      </c>
      <c r="N93" s="93" t="s">
        <v>29</v>
      </c>
      <c r="O93" s="36">
        <v>18</v>
      </c>
      <c r="P93" s="37"/>
      <c r="Q93" s="17">
        <v>15</v>
      </c>
      <c r="R93" s="17">
        <v>3</v>
      </c>
    </row>
    <row r="94" spans="1:20">
      <c r="A94" s="1">
        <v>6</v>
      </c>
      <c r="B94" s="5" t="s">
        <v>36</v>
      </c>
      <c r="C94" s="99" t="s">
        <v>14</v>
      </c>
      <c r="D94" s="156" t="s">
        <v>23</v>
      </c>
      <c r="E94" s="162" t="s">
        <v>23</v>
      </c>
      <c r="F94" s="163" t="s">
        <v>11</v>
      </c>
      <c r="G94" s="99" t="s">
        <v>14</v>
      </c>
      <c r="H94" s="156" t="s">
        <v>23</v>
      </c>
      <c r="I94" s="118" t="s">
        <v>31</v>
      </c>
      <c r="J94" s="162" t="s">
        <v>23</v>
      </c>
      <c r="K94" s="118" t="s">
        <v>31</v>
      </c>
      <c r="L94" s="129" t="s">
        <v>11</v>
      </c>
      <c r="M94" s="16">
        <f>COUNTIF(C89:L111, "fizyka")</f>
        <v>16</v>
      </c>
      <c r="N94" s="25" t="s">
        <v>14</v>
      </c>
      <c r="O94" s="26">
        <v>16</v>
      </c>
      <c r="P94" s="27"/>
      <c r="Q94" s="17">
        <v>13</v>
      </c>
      <c r="R94" s="17">
        <v>3</v>
      </c>
    </row>
    <row r="95" spans="1:20">
      <c r="A95" s="1">
        <v>7</v>
      </c>
      <c r="B95" s="6" t="s">
        <v>37</v>
      </c>
      <c r="C95" s="120" t="s">
        <v>22</v>
      </c>
      <c r="D95" s="7"/>
      <c r="E95" s="132" t="s">
        <v>12</v>
      </c>
      <c r="F95" s="136" t="s">
        <v>14</v>
      </c>
      <c r="G95" s="153" t="s">
        <v>13</v>
      </c>
      <c r="H95" s="132" t="s">
        <v>12</v>
      </c>
      <c r="I95" s="156" t="s">
        <v>23</v>
      </c>
      <c r="J95" s="148" t="s">
        <v>31</v>
      </c>
      <c r="K95" s="7"/>
      <c r="L95" s="156" t="s">
        <v>23</v>
      </c>
      <c r="M95" s="16"/>
    </row>
    <row r="96" spans="1:20">
      <c r="A96" s="1">
        <v>8</v>
      </c>
      <c r="B96" s="6" t="s">
        <v>38</v>
      </c>
      <c r="C96" s="120" t="s">
        <v>22</v>
      </c>
      <c r="D96" s="7"/>
      <c r="E96" s="142" t="s">
        <v>13</v>
      </c>
      <c r="F96" s="162" t="s">
        <v>23</v>
      </c>
      <c r="G96" s="132" t="s">
        <v>12</v>
      </c>
      <c r="H96" s="148" t="s">
        <v>31</v>
      </c>
      <c r="I96" s="156" t="s">
        <v>23</v>
      </c>
      <c r="J96" s="131" t="s">
        <v>22</v>
      </c>
      <c r="K96" s="7"/>
      <c r="L96" s="156" t="s">
        <v>23</v>
      </c>
      <c r="M96" s="16"/>
    </row>
    <row r="97" spans="1:16">
      <c r="A97" s="1">
        <v>9</v>
      </c>
      <c r="B97" s="6" t="s">
        <v>39</v>
      </c>
      <c r="C97" s="7"/>
      <c r="D97" s="7"/>
      <c r="E97" s="7"/>
      <c r="F97" s="7"/>
      <c r="G97" s="132" t="s">
        <v>12</v>
      </c>
      <c r="H97" s="142" t="s">
        <v>13</v>
      </c>
      <c r="I97" s="7"/>
      <c r="J97" s="7"/>
      <c r="K97" s="7"/>
      <c r="L97" s="7"/>
      <c r="M97" s="16"/>
    </row>
    <row r="98" spans="1:16">
      <c r="A98" s="1">
        <v>10</v>
      </c>
      <c r="B98" s="6" t="s">
        <v>40</v>
      </c>
      <c r="C98" s="7"/>
      <c r="D98" s="7"/>
      <c r="E98" s="7"/>
      <c r="F98" s="7"/>
      <c r="G98" s="7"/>
      <c r="H98" s="7"/>
      <c r="I98" s="7"/>
      <c r="J98" s="7"/>
      <c r="K98" s="7"/>
      <c r="L98" s="7"/>
      <c r="P98" s="20"/>
    </row>
    <row r="99" spans="1:16">
      <c r="A99" s="1">
        <v>11</v>
      </c>
      <c r="B99" s="6" t="s">
        <v>41</v>
      </c>
      <c r="C99" s="7"/>
      <c r="D99" s="7"/>
      <c r="E99" s="7"/>
      <c r="F99" s="7"/>
      <c r="G99" s="7"/>
      <c r="H99" s="7"/>
      <c r="I99" s="7"/>
      <c r="J99" s="7"/>
      <c r="K99" s="7"/>
      <c r="L99" s="7"/>
      <c r="P99" s="20"/>
    </row>
    <row r="100" spans="1:16">
      <c r="B100" s="13" t="s">
        <v>10</v>
      </c>
      <c r="C100" s="14">
        <v>45179</v>
      </c>
      <c r="D100" s="14">
        <v>45193</v>
      </c>
      <c r="E100" s="14">
        <v>45214</v>
      </c>
      <c r="F100" s="14">
        <v>45228</v>
      </c>
      <c r="G100" s="14">
        <v>45235</v>
      </c>
      <c r="H100" s="14">
        <v>45249</v>
      </c>
      <c r="I100" s="14">
        <v>45263</v>
      </c>
      <c r="J100" s="14">
        <v>45270</v>
      </c>
      <c r="K100" s="14">
        <v>45305</v>
      </c>
      <c r="L100" s="14" t="s">
        <v>28</v>
      </c>
      <c r="P100" s="20"/>
    </row>
    <row r="101" spans="1:16">
      <c r="A101" s="1">
        <v>1</v>
      </c>
      <c r="B101" s="4" t="s">
        <v>9</v>
      </c>
      <c r="C101" s="7"/>
      <c r="D101" s="156" t="s">
        <v>23</v>
      </c>
      <c r="E101" s="99" t="s">
        <v>14</v>
      </c>
      <c r="F101" s="156" t="s">
        <v>23</v>
      </c>
      <c r="G101" s="116" t="s">
        <v>12</v>
      </c>
      <c r="H101" s="156" t="s">
        <v>23</v>
      </c>
      <c r="I101" s="99" t="s">
        <v>14</v>
      </c>
      <c r="J101" s="116" t="s">
        <v>12</v>
      </c>
      <c r="K101" s="7"/>
      <c r="L101" s="129" t="s">
        <v>11</v>
      </c>
      <c r="P101" s="20"/>
    </row>
    <row r="102" spans="1:16">
      <c r="A102" s="1">
        <v>2</v>
      </c>
      <c r="B102" s="4" t="s">
        <v>32</v>
      </c>
      <c r="C102" s="7"/>
      <c r="D102" s="156" t="s">
        <v>23</v>
      </c>
      <c r="E102" s="156" t="s">
        <v>23</v>
      </c>
      <c r="F102" s="156" t="s">
        <v>23</v>
      </c>
      <c r="G102" s="116" t="s">
        <v>12</v>
      </c>
      <c r="H102" s="156" t="s">
        <v>23</v>
      </c>
      <c r="I102" s="99" t="s">
        <v>14</v>
      </c>
      <c r="J102" s="116" t="s">
        <v>12</v>
      </c>
      <c r="K102" s="7"/>
      <c r="L102" s="129" t="s">
        <v>11</v>
      </c>
      <c r="M102" s="16"/>
      <c r="P102" s="70"/>
    </row>
    <row r="103" spans="1:16">
      <c r="A103" s="1">
        <v>3</v>
      </c>
      <c r="B103" s="5" t="s">
        <v>33</v>
      </c>
      <c r="C103" s="153" t="s">
        <v>13</v>
      </c>
      <c r="D103" s="116" t="s">
        <v>12</v>
      </c>
      <c r="E103" s="156" t="s">
        <v>23</v>
      </c>
      <c r="F103" s="120" t="s">
        <v>22</v>
      </c>
      <c r="G103" s="156" t="s">
        <v>23</v>
      </c>
      <c r="H103" s="116" t="s">
        <v>12</v>
      </c>
      <c r="I103" s="116" t="s">
        <v>12</v>
      </c>
      <c r="J103" s="120" t="s">
        <v>22</v>
      </c>
      <c r="K103" s="156" t="s">
        <v>23</v>
      </c>
      <c r="L103" s="116" t="s">
        <v>12</v>
      </c>
      <c r="M103" s="16"/>
      <c r="P103" s="70"/>
    </row>
    <row r="104" spans="1:16">
      <c r="A104" s="1">
        <v>4</v>
      </c>
      <c r="B104" s="5" t="s">
        <v>34</v>
      </c>
      <c r="C104" s="153" t="s">
        <v>13</v>
      </c>
      <c r="D104" s="116" t="s">
        <v>12</v>
      </c>
      <c r="E104" s="153" t="s">
        <v>13</v>
      </c>
      <c r="F104" s="120" t="s">
        <v>22</v>
      </c>
      <c r="G104" s="156" t="s">
        <v>23</v>
      </c>
      <c r="H104" s="116" t="s">
        <v>12</v>
      </c>
      <c r="I104" s="116" t="s">
        <v>12</v>
      </c>
      <c r="J104" s="120" t="s">
        <v>22</v>
      </c>
      <c r="K104" s="156" t="s">
        <v>23</v>
      </c>
      <c r="L104" s="116" t="s">
        <v>12</v>
      </c>
      <c r="M104" s="16"/>
      <c r="P104" s="70"/>
    </row>
    <row r="105" spans="1:16">
      <c r="A105" s="1">
        <v>5</v>
      </c>
      <c r="B105" s="5" t="s">
        <v>35</v>
      </c>
      <c r="C105" s="156" t="s">
        <v>23</v>
      </c>
      <c r="D105" s="118" t="s">
        <v>31</v>
      </c>
      <c r="E105" s="153" t="s">
        <v>13</v>
      </c>
      <c r="F105" s="116" t="s">
        <v>12</v>
      </c>
      <c r="G105" s="153" t="s">
        <v>13</v>
      </c>
      <c r="H105" s="118" t="s">
        <v>31</v>
      </c>
      <c r="I105" s="156" t="s">
        <v>23</v>
      </c>
      <c r="J105" s="118" t="s">
        <v>31</v>
      </c>
      <c r="K105" s="129" t="s">
        <v>11</v>
      </c>
      <c r="L105" s="118" t="s">
        <v>31</v>
      </c>
      <c r="M105" s="16"/>
      <c r="O105" s="20"/>
      <c r="P105" s="70"/>
    </row>
    <row r="106" spans="1:16">
      <c r="A106" s="1">
        <v>6</v>
      </c>
      <c r="B106" s="5" t="s">
        <v>36</v>
      </c>
      <c r="C106" s="156" t="s">
        <v>23</v>
      </c>
      <c r="D106" s="118" t="s">
        <v>31</v>
      </c>
      <c r="E106" s="129" t="s">
        <v>11</v>
      </c>
      <c r="F106" s="116" t="s">
        <v>12</v>
      </c>
      <c r="G106" s="153" t="s">
        <v>13</v>
      </c>
      <c r="H106" s="118" t="s">
        <v>31</v>
      </c>
      <c r="I106" s="162" t="s">
        <v>23</v>
      </c>
      <c r="J106" s="118" t="s">
        <v>31</v>
      </c>
      <c r="K106" s="129" t="s">
        <v>11</v>
      </c>
      <c r="L106" s="118" t="s">
        <v>31</v>
      </c>
      <c r="M106" s="16"/>
      <c r="O106" s="20"/>
      <c r="P106" s="70"/>
    </row>
    <row r="107" spans="1:16">
      <c r="A107" s="1">
        <v>7</v>
      </c>
      <c r="B107" s="6" t="s">
        <v>37</v>
      </c>
      <c r="C107" s="99" t="s">
        <v>14</v>
      </c>
      <c r="D107" s="7"/>
      <c r="E107" s="129" t="s">
        <v>11</v>
      </c>
      <c r="F107" s="116" t="s">
        <v>12</v>
      </c>
      <c r="G107" s="129" t="s">
        <v>11</v>
      </c>
      <c r="H107" s="118" t="s">
        <v>31</v>
      </c>
      <c r="I107" s="162" t="s">
        <v>23</v>
      </c>
      <c r="J107" s="163" t="s">
        <v>11</v>
      </c>
      <c r="K107" s="129" t="s">
        <v>11</v>
      </c>
      <c r="L107" s="7"/>
      <c r="M107" s="16"/>
      <c r="O107" s="20"/>
      <c r="P107" s="70"/>
    </row>
    <row r="108" spans="1:16">
      <c r="A108" s="1">
        <v>8</v>
      </c>
      <c r="B108" s="6" t="s">
        <v>38</v>
      </c>
      <c r="C108" s="136" t="s">
        <v>14</v>
      </c>
      <c r="D108" s="7"/>
      <c r="E108" s="129" t="s">
        <v>11</v>
      </c>
      <c r="F108" s="148" t="s">
        <v>31</v>
      </c>
      <c r="G108" s="129" t="s">
        <v>11</v>
      </c>
      <c r="H108" s="131" t="s">
        <v>22</v>
      </c>
      <c r="I108" s="136" t="s">
        <v>14</v>
      </c>
      <c r="J108" s="162" t="s">
        <v>23</v>
      </c>
      <c r="K108" s="129" t="s">
        <v>11</v>
      </c>
      <c r="L108" s="7"/>
      <c r="M108" s="16"/>
      <c r="O108" s="20"/>
      <c r="P108" s="70"/>
    </row>
    <row r="109" spans="1:16">
      <c r="A109" s="1">
        <v>9</v>
      </c>
      <c r="B109" s="6" t="s">
        <v>39</v>
      </c>
      <c r="C109" s="7"/>
      <c r="D109" s="7"/>
      <c r="E109" s="7"/>
      <c r="F109" s="7"/>
      <c r="G109" s="142" t="s">
        <v>13</v>
      </c>
      <c r="H109" s="131" t="s">
        <v>22</v>
      </c>
      <c r="I109" s="7"/>
      <c r="J109" s="7"/>
      <c r="K109" s="7"/>
      <c r="L109" s="7"/>
      <c r="M109" s="16"/>
      <c r="O109" s="20"/>
      <c r="P109" s="70"/>
    </row>
    <row r="110" spans="1:16">
      <c r="A110" s="1">
        <v>10</v>
      </c>
      <c r="B110" s="6" t="s">
        <v>40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6"/>
      <c r="O110" s="20"/>
      <c r="P110" s="70"/>
    </row>
    <row r="111" spans="1:16">
      <c r="A111" s="1">
        <v>11</v>
      </c>
      <c r="B111" s="6" t="s">
        <v>41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6"/>
      <c r="N111" s="20"/>
      <c r="O111" s="20"/>
      <c r="P111" s="70"/>
    </row>
    <row r="112" spans="1:16">
      <c r="M112" s="16"/>
      <c r="O112" s="20"/>
      <c r="P112" s="70"/>
    </row>
    <row r="113" spans="1:20">
      <c r="M113" s="16"/>
      <c r="N113" s="20"/>
      <c r="O113" s="20"/>
      <c r="P113" s="70"/>
    </row>
    <row r="114" spans="1:20" ht="36">
      <c r="A114" s="1"/>
      <c r="B114" s="168" t="s">
        <v>26</v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"/>
      <c r="N114" s="20"/>
      <c r="O114" s="20"/>
      <c r="P114" s="70"/>
    </row>
    <row r="115" spans="1:20">
      <c r="A115" s="1"/>
      <c r="B115" s="2"/>
      <c r="C115" s="3" t="s">
        <v>0</v>
      </c>
      <c r="D115" s="3" t="s">
        <v>1</v>
      </c>
      <c r="E115" s="3" t="s">
        <v>2</v>
      </c>
      <c r="F115" s="3" t="s">
        <v>3</v>
      </c>
      <c r="G115" s="3" t="s">
        <v>4</v>
      </c>
      <c r="H115" s="3" t="s">
        <v>5</v>
      </c>
      <c r="I115" s="3" t="s">
        <v>6</v>
      </c>
      <c r="J115" s="3" t="s">
        <v>7</v>
      </c>
      <c r="K115" s="3" t="s">
        <v>19</v>
      </c>
      <c r="L115" s="3" t="s">
        <v>20</v>
      </c>
      <c r="M115" s="16"/>
    </row>
    <row r="116" spans="1:20">
      <c r="B116" s="13" t="s">
        <v>8</v>
      </c>
      <c r="C116" s="14">
        <v>45178</v>
      </c>
      <c r="D116" s="14">
        <v>45192</v>
      </c>
      <c r="E116" s="14">
        <v>45213</v>
      </c>
      <c r="F116" s="14">
        <v>45227</v>
      </c>
      <c r="G116" s="14">
        <v>45234</v>
      </c>
      <c r="H116" s="14">
        <v>45248</v>
      </c>
      <c r="I116" s="14">
        <v>45262</v>
      </c>
      <c r="J116" s="14">
        <v>45269</v>
      </c>
      <c r="K116" s="14">
        <v>45304</v>
      </c>
      <c r="L116" s="14">
        <v>45311</v>
      </c>
      <c r="M116" s="16"/>
    </row>
    <row r="117" spans="1:20">
      <c r="A117" s="1">
        <v>1</v>
      </c>
      <c r="B117" s="4" t="s">
        <v>9</v>
      </c>
      <c r="C117" s="107" t="s">
        <v>23</v>
      </c>
      <c r="D117" s="7"/>
      <c r="E117" s="107" t="s">
        <v>23</v>
      </c>
      <c r="F117" s="107" t="s">
        <v>23</v>
      </c>
      <c r="G117" s="111" t="s">
        <v>18</v>
      </c>
      <c r="H117" s="99" t="s">
        <v>17</v>
      </c>
      <c r="I117" s="7"/>
      <c r="J117" s="7"/>
      <c r="K117" s="7"/>
      <c r="L117" s="99" t="s">
        <v>17</v>
      </c>
      <c r="M117" s="16"/>
      <c r="N117" s="20"/>
      <c r="O117" s="20">
        <f>SUM(O118:O124)</f>
        <v>148</v>
      </c>
      <c r="P117" s="70"/>
      <c r="T117" s="149"/>
    </row>
    <row r="118" spans="1:20">
      <c r="A118" s="1">
        <v>2</v>
      </c>
      <c r="B118" s="4" t="s">
        <v>32</v>
      </c>
      <c r="C118" s="107" t="s">
        <v>23</v>
      </c>
      <c r="D118" s="89" t="s">
        <v>13</v>
      </c>
      <c r="E118" s="107" t="s">
        <v>23</v>
      </c>
      <c r="F118" s="107" t="s">
        <v>23</v>
      </c>
      <c r="G118" s="111" t="s">
        <v>18</v>
      </c>
      <c r="H118" s="99" t="s">
        <v>17</v>
      </c>
      <c r="I118" s="7"/>
      <c r="J118" s="7"/>
      <c r="K118" s="7"/>
      <c r="L118" s="99" t="s">
        <v>17</v>
      </c>
      <c r="M118" s="16">
        <f>COUNTIF(C117:L139, N146)</f>
        <v>40</v>
      </c>
      <c r="N118" s="33" t="s">
        <v>23</v>
      </c>
      <c r="O118" s="34">
        <v>40</v>
      </c>
      <c r="P118" s="35"/>
      <c r="Q118" s="17">
        <v>32</v>
      </c>
      <c r="R118" s="17">
        <v>8</v>
      </c>
    </row>
    <row r="119" spans="1:20">
      <c r="A119" s="1">
        <v>3</v>
      </c>
      <c r="B119" s="5" t="s">
        <v>33</v>
      </c>
      <c r="C119" s="111" t="s">
        <v>18</v>
      </c>
      <c r="D119" s="115" t="s">
        <v>12</v>
      </c>
      <c r="E119" s="121" t="s">
        <v>22</v>
      </c>
      <c r="F119" s="111" t="s">
        <v>18</v>
      </c>
      <c r="G119" s="111" t="s">
        <v>18</v>
      </c>
      <c r="H119" s="107" t="s">
        <v>23</v>
      </c>
      <c r="I119" s="111" t="s">
        <v>18</v>
      </c>
      <c r="J119" s="99" t="s">
        <v>17</v>
      </c>
      <c r="K119" s="111" t="s">
        <v>18</v>
      </c>
      <c r="L119" s="107" t="s">
        <v>23</v>
      </c>
      <c r="M119" s="16">
        <f>COUNTIF(C117:L140, "j. angielski")</f>
        <v>17</v>
      </c>
      <c r="N119" s="58" t="s">
        <v>22</v>
      </c>
      <c r="O119" s="18">
        <v>17</v>
      </c>
      <c r="P119" s="19"/>
      <c r="Q119" s="17">
        <v>14</v>
      </c>
      <c r="R119" s="17">
        <v>3</v>
      </c>
    </row>
    <row r="120" spans="1:20">
      <c r="A120" s="1">
        <v>4</v>
      </c>
      <c r="B120" s="5" t="s">
        <v>34</v>
      </c>
      <c r="C120" s="111" t="s">
        <v>18</v>
      </c>
      <c r="D120" s="115" t="s">
        <v>12</v>
      </c>
      <c r="E120" s="121" t="s">
        <v>22</v>
      </c>
      <c r="F120" s="111" t="s">
        <v>18</v>
      </c>
      <c r="G120" s="33" t="s">
        <v>23</v>
      </c>
      <c r="H120" s="107" t="s">
        <v>23</v>
      </c>
      <c r="I120" s="111" t="s">
        <v>18</v>
      </c>
      <c r="J120" s="99" t="s">
        <v>17</v>
      </c>
      <c r="K120" s="111" t="s">
        <v>18</v>
      </c>
      <c r="L120" s="107" t="s">
        <v>23</v>
      </c>
      <c r="M120" s="16">
        <f>COUNTIF(C117:L141, "historia")</f>
        <v>14</v>
      </c>
      <c r="N120" s="89" t="s">
        <v>13</v>
      </c>
      <c r="O120" s="90">
        <v>14</v>
      </c>
      <c r="P120" s="91"/>
      <c r="Q120" s="17">
        <v>12</v>
      </c>
      <c r="R120" s="17">
        <v>2</v>
      </c>
    </row>
    <row r="121" spans="1:20">
      <c r="A121" s="1">
        <v>5</v>
      </c>
      <c r="B121" s="5" t="s">
        <v>35</v>
      </c>
      <c r="C121" s="115" t="s">
        <v>12</v>
      </c>
      <c r="D121" s="111" t="s">
        <v>18</v>
      </c>
      <c r="E121" s="99" t="s">
        <v>17</v>
      </c>
      <c r="F121" s="121" t="s">
        <v>22</v>
      </c>
      <c r="G121" s="107" t="s">
        <v>23</v>
      </c>
      <c r="H121" s="136" t="s">
        <v>17</v>
      </c>
      <c r="I121" s="107" t="s">
        <v>23</v>
      </c>
      <c r="J121" s="126" t="s">
        <v>11</v>
      </c>
      <c r="K121" s="126" t="s">
        <v>11</v>
      </c>
      <c r="L121" s="154" t="s">
        <v>13</v>
      </c>
      <c r="M121" s="16">
        <f>COUNTIF(C117:L142, "chemia")</f>
        <v>18</v>
      </c>
      <c r="N121" s="60" t="s">
        <v>18</v>
      </c>
      <c r="O121" s="50">
        <v>18</v>
      </c>
      <c r="P121" s="61"/>
      <c r="Q121" s="17">
        <v>15</v>
      </c>
      <c r="R121" s="17">
        <v>3</v>
      </c>
    </row>
    <row r="122" spans="1:20">
      <c r="A122" s="1">
        <v>6</v>
      </c>
      <c r="B122" s="5" t="s">
        <v>36</v>
      </c>
      <c r="C122" s="115" t="s">
        <v>12</v>
      </c>
      <c r="D122" s="111" t="s">
        <v>18</v>
      </c>
      <c r="E122" s="143" t="s">
        <v>23</v>
      </c>
      <c r="F122" s="121" t="s">
        <v>22</v>
      </c>
      <c r="G122" s="107" t="s">
        <v>23</v>
      </c>
      <c r="H122" s="140" t="s">
        <v>11</v>
      </c>
      <c r="I122" s="107" t="s">
        <v>23</v>
      </c>
      <c r="J122" s="126" t="s">
        <v>11</v>
      </c>
      <c r="K122" s="126" t="s">
        <v>11</v>
      </c>
      <c r="L122" s="154" t="s">
        <v>13</v>
      </c>
      <c r="M122" s="16">
        <f>COUNTIF(C117:L143, N150)</f>
        <v>25</v>
      </c>
      <c r="N122" s="112" t="s">
        <v>12</v>
      </c>
      <c r="O122" s="113">
        <v>25</v>
      </c>
      <c r="P122" s="114"/>
      <c r="Q122" s="17">
        <v>20</v>
      </c>
      <c r="R122" s="17">
        <v>5</v>
      </c>
    </row>
    <row r="123" spans="1:20">
      <c r="A123" s="1">
        <v>7</v>
      </c>
      <c r="B123" s="6" t="s">
        <v>37</v>
      </c>
      <c r="C123" s="7"/>
      <c r="D123" s="107" t="s">
        <v>23</v>
      </c>
      <c r="E123" s="143" t="s">
        <v>23</v>
      </c>
      <c r="F123" s="133" t="s">
        <v>12</v>
      </c>
      <c r="G123" s="143" t="s">
        <v>23</v>
      </c>
      <c r="H123" s="131" t="s">
        <v>18</v>
      </c>
      <c r="I123" s="107" t="s">
        <v>23</v>
      </c>
      <c r="J123" s="126" t="s">
        <v>11</v>
      </c>
      <c r="K123" s="154" t="s">
        <v>13</v>
      </c>
      <c r="L123" s="7"/>
      <c r="M123" s="16">
        <f>COUNTIF(C117:L144,"geografia")</f>
        <v>18</v>
      </c>
      <c r="N123" s="71" t="s">
        <v>11</v>
      </c>
      <c r="O123" s="47">
        <v>18</v>
      </c>
      <c r="P123" s="72"/>
      <c r="Q123" s="17">
        <v>15</v>
      </c>
      <c r="R123" s="17">
        <v>3</v>
      </c>
    </row>
    <row r="124" spans="1:20">
      <c r="A124" s="1">
        <v>8</v>
      </c>
      <c r="B124" s="6" t="s">
        <v>38</v>
      </c>
      <c r="C124" s="7"/>
      <c r="D124" s="7"/>
      <c r="E124" s="143" t="s">
        <v>23</v>
      </c>
      <c r="F124" s="140" t="s">
        <v>11</v>
      </c>
      <c r="G124" s="136" t="s">
        <v>17</v>
      </c>
      <c r="H124" s="133" t="s">
        <v>12</v>
      </c>
      <c r="I124" s="107" t="s">
        <v>23</v>
      </c>
      <c r="J124" s="126" t="s">
        <v>11</v>
      </c>
      <c r="K124" s="154" t="s">
        <v>13</v>
      </c>
      <c r="L124" s="7"/>
      <c r="M124" s="16">
        <f>COUNTIF(C117:L139, "biologia")</f>
        <v>16</v>
      </c>
      <c r="N124" s="25" t="s">
        <v>17</v>
      </c>
      <c r="O124" s="26">
        <v>16</v>
      </c>
      <c r="P124" s="27"/>
      <c r="Q124" s="17">
        <v>13</v>
      </c>
      <c r="R124" s="17">
        <v>3</v>
      </c>
    </row>
    <row r="125" spans="1:20">
      <c r="A125" s="1">
        <v>9</v>
      </c>
      <c r="B125" s="6" t="s">
        <v>39</v>
      </c>
      <c r="C125" s="7"/>
      <c r="D125" s="7"/>
      <c r="E125" s="7"/>
      <c r="F125" s="7"/>
      <c r="G125" s="136" t="s">
        <v>17</v>
      </c>
      <c r="H125" s="133" t="s">
        <v>12</v>
      </c>
      <c r="I125" s="161" t="s">
        <v>13</v>
      </c>
      <c r="J125" s="150" t="s">
        <v>12</v>
      </c>
      <c r="K125" s="7"/>
      <c r="L125" s="7"/>
      <c r="M125" s="16"/>
      <c r="N125" s="20"/>
      <c r="O125" s="20"/>
      <c r="P125" s="70"/>
    </row>
    <row r="126" spans="1:20">
      <c r="A126" s="1">
        <v>10</v>
      </c>
      <c r="B126" s="6" t="s">
        <v>40</v>
      </c>
      <c r="C126" s="7"/>
      <c r="D126" s="7"/>
      <c r="E126" s="7"/>
      <c r="F126" s="7"/>
      <c r="G126" s="7"/>
      <c r="H126" s="7"/>
      <c r="I126" s="161" t="s">
        <v>13</v>
      </c>
      <c r="J126" s="133" t="s">
        <v>12</v>
      </c>
      <c r="K126" s="7"/>
      <c r="L126" s="7"/>
      <c r="M126" s="16"/>
      <c r="P126" s="70"/>
    </row>
    <row r="127" spans="1:20">
      <c r="A127" s="1">
        <v>11</v>
      </c>
      <c r="B127" s="6" t="s">
        <v>41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P127" s="70"/>
    </row>
    <row r="128" spans="1:20">
      <c r="B128" s="13" t="s">
        <v>10</v>
      </c>
      <c r="C128" s="14">
        <v>45179</v>
      </c>
      <c r="D128" s="14">
        <v>45193</v>
      </c>
      <c r="E128" s="14">
        <v>45214</v>
      </c>
      <c r="F128" s="14">
        <v>45228</v>
      </c>
      <c r="G128" s="151">
        <v>45235</v>
      </c>
      <c r="H128" s="14">
        <v>45249</v>
      </c>
      <c r="I128" s="14">
        <v>45263</v>
      </c>
      <c r="J128" s="14">
        <v>45270</v>
      </c>
      <c r="K128" s="14">
        <v>45305</v>
      </c>
      <c r="L128" s="14" t="s">
        <v>28</v>
      </c>
      <c r="P128" s="70"/>
    </row>
    <row r="129" spans="1:16">
      <c r="A129" s="1">
        <v>1</v>
      </c>
      <c r="B129" s="4" t="s">
        <v>9</v>
      </c>
      <c r="C129" s="7"/>
      <c r="D129" s="115" t="s">
        <v>12</v>
      </c>
      <c r="E129" s="115" t="s">
        <v>12</v>
      </c>
      <c r="F129" s="126" t="s">
        <v>11</v>
      </c>
      <c r="G129" s="7"/>
      <c r="H129" s="7"/>
      <c r="I129" s="115" t="s">
        <v>12</v>
      </c>
      <c r="J129" s="99" t="s">
        <v>17</v>
      </c>
      <c r="K129" s="107" t="s">
        <v>23</v>
      </c>
      <c r="L129" s="7"/>
      <c r="P129" s="70"/>
    </row>
    <row r="130" spans="1:16">
      <c r="A130" s="1">
        <v>2</v>
      </c>
      <c r="B130" s="4" t="s">
        <v>32</v>
      </c>
      <c r="C130" s="7"/>
      <c r="D130" s="115" t="s">
        <v>12</v>
      </c>
      <c r="E130" s="115" t="s">
        <v>12</v>
      </c>
      <c r="F130" s="126" t="s">
        <v>11</v>
      </c>
      <c r="G130" s="7"/>
      <c r="H130" s="7"/>
      <c r="I130" s="115" t="s">
        <v>12</v>
      </c>
      <c r="J130" s="99" t="s">
        <v>17</v>
      </c>
      <c r="K130" s="107" t="s">
        <v>23</v>
      </c>
      <c r="L130" s="7"/>
      <c r="P130" s="70"/>
    </row>
    <row r="131" spans="1:16">
      <c r="A131" s="1">
        <v>3</v>
      </c>
      <c r="B131" s="5" t="s">
        <v>33</v>
      </c>
      <c r="C131" s="121" t="s">
        <v>22</v>
      </c>
      <c r="D131" s="107" t="s">
        <v>23</v>
      </c>
      <c r="E131" s="126" t="s">
        <v>11</v>
      </c>
      <c r="F131" s="107" t="s">
        <v>23</v>
      </c>
      <c r="G131" s="152" t="s">
        <v>12</v>
      </c>
      <c r="H131" s="121" t="s">
        <v>22</v>
      </c>
      <c r="I131" s="121" t="s">
        <v>22</v>
      </c>
      <c r="J131" s="107" t="s">
        <v>23</v>
      </c>
      <c r="K131" s="126" t="s">
        <v>11</v>
      </c>
      <c r="L131" s="121" t="s">
        <v>22</v>
      </c>
      <c r="P131" s="70"/>
    </row>
    <row r="132" spans="1:16">
      <c r="A132" s="1">
        <v>4</v>
      </c>
      <c r="B132" s="5" t="s">
        <v>34</v>
      </c>
      <c r="C132" s="121" t="s">
        <v>22</v>
      </c>
      <c r="D132" s="107" t="s">
        <v>23</v>
      </c>
      <c r="E132" s="126" t="s">
        <v>11</v>
      </c>
      <c r="F132" s="107" t="s">
        <v>23</v>
      </c>
      <c r="G132" s="115" t="s">
        <v>12</v>
      </c>
      <c r="H132" s="121" t="s">
        <v>22</v>
      </c>
      <c r="I132" s="121" t="s">
        <v>22</v>
      </c>
      <c r="J132" s="107" t="s">
        <v>23</v>
      </c>
      <c r="K132" s="126" t="s">
        <v>11</v>
      </c>
      <c r="L132" s="121" t="s">
        <v>22</v>
      </c>
      <c r="M132" s="98"/>
      <c r="P132" s="70"/>
    </row>
    <row r="133" spans="1:16">
      <c r="A133" s="1">
        <v>5</v>
      </c>
      <c r="B133" s="5" t="s">
        <v>35</v>
      </c>
      <c r="C133" s="115" t="s">
        <v>12</v>
      </c>
      <c r="D133" s="99" t="s">
        <v>17</v>
      </c>
      <c r="E133" s="126" t="s">
        <v>11</v>
      </c>
      <c r="F133" s="121" t="s">
        <v>22</v>
      </c>
      <c r="G133" s="107" t="s">
        <v>23</v>
      </c>
      <c r="H133" s="99" t="s">
        <v>17</v>
      </c>
      <c r="I133" s="107" t="s">
        <v>23</v>
      </c>
      <c r="J133" s="107" t="s">
        <v>23</v>
      </c>
      <c r="K133" s="115" t="s">
        <v>12</v>
      </c>
      <c r="L133" s="111" t="s">
        <v>18</v>
      </c>
      <c r="P133" s="70"/>
    </row>
    <row r="134" spans="1:16">
      <c r="A134" s="1">
        <v>6</v>
      </c>
      <c r="B134" s="5" t="s">
        <v>36</v>
      </c>
      <c r="C134" s="115" t="s">
        <v>12</v>
      </c>
      <c r="D134" s="99" t="s">
        <v>17</v>
      </c>
      <c r="E134" s="154" t="s">
        <v>13</v>
      </c>
      <c r="F134" s="121" t="s">
        <v>22</v>
      </c>
      <c r="G134" s="107" t="s">
        <v>23</v>
      </c>
      <c r="H134" s="99" t="s">
        <v>17</v>
      </c>
      <c r="I134" s="107" t="s">
        <v>23</v>
      </c>
      <c r="J134" s="107" t="s">
        <v>23</v>
      </c>
      <c r="K134" s="115" t="s">
        <v>12</v>
      </c>
      <c r="L134" s="111" t="s">
        <v>18</v>
      </c>
      <c r="P134" s="70"/>
    </row>
    <row r="135" spans="1:16">
      <c r="A135" s="1">
        <v>7</v>
      </c>
      <c r="B135" s="6" t="s">
        <v>37</v>
      </c>
      <c r="C135" s="154" t="s">
        <v>13</v>
      </c>
      <c r="D135" s="7"/>
      <c r="E135" s="154" t="s">
        <v>13</v>
      </c>
      <c r="F135" s="131" t="s">
        <v>18</v>
      </c>
      <c r="G135" s="154" t="s">
        <v>13</v>
      </c>
      <c r="H135" s="115" t="s">
        <v>12</v>
      </c>
      <c r="I135" s="142" t="s">
        <v>22</v>
      </c>
      <c r="J135" s="142" t="s">
        <v>22</v>
      </c>
      <c r="K135" s="7"/>
      <c r="L135" s="115" t="s">
        <v>12</v>
      </c>
      <c r="P135" s="70"/>
    </row>
    <row r="136" spans="1:16">
      <c r="A136" s="1">
        <v>8</v>
      </c>
      <c r="B136" s="6" t="s">
        <v>38</v>
      </c>
      <c r="C136" s="154" t="s">
        <v>13</v>
      </c>
      <c r="D136" s="7"/>
      <c r="E136" s="154" t="s">
        <v>13</v>
      </c>
      <c r="F136" s="143" t="s">
        <v>23</v>
      </c>
      <c r="G136" s="154" t="s">
        <v>13</v>
      </c>
      <c r="H136" s="115" t="s">
        <v>12</v>
      </c>
      <c r="I136" s="143" t="s">
        <v>23</v>
      </c>
      <c r="J136" s="141" t="s">
        <v>22</v>
      </c>
      <c r="K136" s="7"/>
      <c r="L136" s="115" t="s">
        <v>12</v>
      </c>
      <c r="P136" s="70"/>
    </row>
    <row r="137" spans="1:16">
      <c r="A137" s="1">
        <v>9</v>
      </c>
      <c r="B137" s="6" t="s">
        <v>39</v>
      </c>
      <c r="C137" s="7"/>
      <c r="D137" s="7"/>
      <c r="E137" s="7"/>
      <c r="F137" s="7"/>
      <c r="G137" s="143" t="s">
        <v>23</v>
      </c>
      <c r="H137" s="126" t="s">
        <v>11</v>
      </c>
      <c r="I137" s="7"/>
      <c r="J137" s="7"/>
      <c r="K137" s="7"/>
      <c r="L137" s="7"/>
      <c r="M137" s="16"/>
      <c r="P137" s="70"/>
    </row>
    <row r="138" spans="1:16">
      <c r="A138" s="1">
        <v>10</v>
      </c>
      <c r="B138" s="6" t="s">
        <v>40</v>
      </c>
      <c r="C138" s="7"/>
      <c r="D138" s="7"/>
      <c r="E138" s="7"/>
      <c r="F138" s="7"/>
      <c r="G138" s="143" t="s">
        <v>23</v>
      </c>
      <c r="H138" s="126" t="s">
        <v>11</v>
      </c>
      <c r="I138" s="7"/>
      <c r="J138" s="7"/>
      <c r="K138" s="7"/>
      <c r="L138" s="7"/>
      <c r="M138" s="16"/>
      <c r="P138" s="70"/>
    </row>
    <row r="139" spans="1:16">
      <c r="A139" s="1">
        <v>11</v>
      </c>
      <c r="B139" s="6" t="s">
        <v>41</v>
      </c>
      <c r="C139" s="7"/>
      <c r="D139" s="7"/>
      <c r="E139" s="7"/>
      <c r="F139" s="7"/>
      <c r="G139" s="140" t="s">
        <v>11</v>
      </c>
      <c r="H139" s="131" t="s">
        <v>18</v>
      </c>
      <c r="I139" s="7"/>
      <c r="J139" s="7"/>
      <c r="K139" s="7"/>
      <c r="L139" s="7"/>
      <c r="M139" s="16"/>
      <c r="P139" s="70"/>
    </row>
    <row r="140" spans="1:16">
      <c r="M140" s="16"/>
      <c r="P140" s="70"/>
    </row>
    <row r="141" spans="1:16">
      <c r="M141" s="16"/>
      <c r="N141" s="20"/>
      <c r="O141" s="20"/>
      <c r="P141" s="70"/>
    </row>
    <row r="142" spans="1:16" ht="36">
      <c r="B142" s="168" t="s">
        <v>27</v>
      </c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"/>
      <c r="N142" s="20"/>
      <c r="O142" s="20"/>
      <c r="P142" s="70"/>
    </row>
    <row r="143" spans="1:16">
      <c r="B143" s="2"/>
      <c r="C143" s="3" t="s">
        <v>0</v>
      </c>
      <c r="D143" s="3" t="s">
        <v>1</v>
      </c>
      <c r="E143" s="3" t="s">
        <v>2</v>
      </c>
      <c r="F143" s="3" t="s">
        <v>3</v>
      </c>
      <c r="G143" s="3" t="s">
        <v>4</v>
      </c>
      <c r="H143" s="3" t="s">
        <v>5</v>
      </c>
      <c r="I143" s="3" t="s">
        <v>6</v>
      </c>
      <c r="J143" s="3" t="s">
        <v>7</v>
      </c>
      <c r="K143" s="3" t="s">
        <v>19</v>
      </c>
      <c r="L143" s="3" t="s">
        <v>20</v>
      </c>
      <c r="M143" s="16"/>
      <c r="N143" s="20"/>
      <c r="O143" s="20"/>
      <c r="P143" s="70"/>
    </row>
    <row r="144" spans="1:16">
      <c r="B144" s="13" t="s">
        <v>8</v>
      </c>
      <c r="C144" s="14">
        <v>45178</v>
      </c>
      <c r="D144" s="14">
        <v>45192</v>
      </c>
      <c r="E144" s="14">
        <v>45213</v>
      </c>
      <c r="F144" s="14">
        <v>45227</v>
      </c>
      <c r="G144" s="14">
        <v>45234</v>
      </c>
      <c r="H144" s="14">
        <v>45248</v>
      </c>
      <c r="I144" s="14">
        <v>45262</v>
      </c>
      <c r="J144" s="14">
        <v>45269</v>
      </c>
      <c r="K144" s="14">
        <v>45304</v>
      </c>
      <c r="L144" s="14">
        <v>45311</v>
      </c>
      <c r="M144" s="16"/>
      <c r="N144" s="20"/>
      <c r="O144" s="20"/>
      <c r="P144" s="70"/>
    </row>
    <row r="145" spans="1:20">
      <c r="A145" s="1">
        <v>1</v>
      </c>
      <c r="B145" s="4" t="s">
        <v>9</v>
      </c>
      <c r="C145" s="7"/>
      <c r="D145" s="158" t="s">
        <v>23</v>
      </c>
      <c r="E145" s="158" t="s">
        <v>23</v>
      </c>
      <c r="F145" s="158" t="s">
        <v>23</v>
      </c>
      <c r="G145" s="119" t="s">
        <v>22</v>
      </c>
      <c r="H145" s="158" t="s">
        <v>23</v>
      </c>
      <c r="I145" s="119" t="s">
        <v>22</v>
      </c>
      <c r="J145" s="158" t="s">
        <v>23</v>
      </c>
      <c r="K145" s="127" t="s">
        <v>11</v>
      </c>
      <c r="L145" s="119" t="s">
        <v>22</v>
      </c>
      <c r="M145" s="16"/>
      <c r="N145" s="20"/>
      <c r="O145" s="20">
        <f>SUM(O146:O150)</f>
        <v>140</v>
      </c>
      <c r="P145" s="70"/>
      <c r="T145" s="149"/>
    </row>
    <row r="146" spans="1:20">
      <c r="A146" s="1">
        <v>2</v>
      </c>
      <c r="B146" s="4" t="s">
        <v>32</v>
      </c>
      <c r="C146" s="7"/>
      <c r="D146" s="158" t="s">
        <v>23</v>
      </c>
      <c r="E146" s="158" t="s">
        <v>23</v>
      </c>
      <c r="F146" s="158" t="s">
        <v>23</v>
      </c>
      <c r="G146" s="119" t="s">
        <v>22</v>
      </c>
      <c r="H146" s="158" t="s">
        <v>23</v>
      </c>
      <c r="I146" s="119" t="s">
        <v>22</v>
      </c>
      <c r="J146" s="158" t="s">
        <v>23</v>
      </c>
      <c r="K146" s="127" t="s">
        <v>11</v>
      </c>
      <c r="L146" s="119" t="s">
        <v>22</v>
      </c>
      <c r="M146" s="16">
        <f>COUNTIF(C145:L167, "j. polski")</f>
        <v>47</v>
      </c>
      <c r="N146" s="30" t="s">
        <v>23</v>
      </c>
      <c r="O146" s="31">
        <v>47</v>
      </c>
      <c r="P146" s="32"/>
      <c r="Q146" s="17">
        <v>38</v>
      </c>
      <c r="R146" s="17">
        <v>9</v>
      </c>
    </row>
    <row r="147" spans="1:20">
      <c r="A147" s="1">
        <v>3</v>
      </c>
      <c r="B147" s="5" t="s">
        <v>33</v>
      </c>
      <c r="C147" s="158" t="s">
        <v>23</v>
      </c>
      <c r="D147" s="158" t="s">
        <v>23</v>
      </c>
      <c r="E147" s="126" t="s">
        <v>13</v>
      </c>
      <c r="F147" s="119" t="s">
        <v>22</v>
      </c>
      <c r="G147" s="126" t="s">
        <v>13</v>
      </c>
      <c r="H147" s="119" t="s">
        <v>22</v>
      </c>
      <c r="I147" s="158" t="s">
        <v>23</v>
      </c>
      <c r="J147" s="127" t="s">
        <v>11</v>
      </c>
      <c r="K147" s="127" t="s">
        <v>11</v>
      </c>
      <c r="L147" s="127" t="s">
        <v>11</v>
      </c>
      <c r="M147" s="16">
        <f>COUNTIF(C145:L168, "j. angielski")</f>
        <v>21</v>
      </c>
      <c r="N147" s="59" t="s">
        <v>22</v>
      </c>
      <c r="O147" s="34">
        <v>21</v>
      </c>
      <c r="P147" s="35"/>
      <c r="Q147" s="17">
        <v>17</v>
      </c>
      <c r="R147" s="17">
        <v>4</v>
      </c>
    </row>
    <row r="148" spans="1:20">
      <c r="A148" s="1">
        <v>4</v>
      </c>
      <c r="B148" s="5" t="s">
        <v>34</v>
      </c>
      <c r="C148" s="158" t="s">
        <v>23</v>
      </c>
      <c r="D148" s="158" t="s">
        <v>23</v>
      </c>
      <c r="E148" s="126" t="s">
        <v>13</v>
      </c>
      <c r="F148" s="119" t="s">
        <v>22</v>
      </c>
      <c r="G148" s="126" t="s">
        <v>13</v>
      </c>
      <c r="H148" s="119" t="s">
        <v>22</v>
      </c>
      <c r="I148" s="158" t="s">
        <v>23</v>
      </c>
      <c r="J148" s="127" t="s">
        <v>11</v>
      </c>
      <c r="K148" s="127" t="s">
        <v>11</v>
      </c>
      <c r="L148" s="127" t="s">
        <v>11</v>
      </c>
      <c r="M148" s="16">
        <f>COUNTIF(C145:L169, "historia")</f>
        <v>14</v>
      </c>
      <c r="N148" s="71" t="s">
        <v>13</v>
      </c>
      <c r="O148" s="47">
        <v>14</v>
      </c>
      <c r="P148" s="92"/>
      <c r="Q148" s="17">
        <v>12</v>
      </c>
      <c r="R148" s="17">
        <v>2</v>
      </c>
    </row>
    <row r="149" spans="1:20">
      <c r="A149" s="1">
        <v>5</v>
      </c>
      <c r="B149" s="5" t="s">
        <v>35</v>
      </c>
      <c r="C149" s="158" t="s">
        <v>23</v>
      </c>
      <c r="D149" s="117" t="s">
        <v>12</v>
      </c>
      <c r="E149" s="134" t="s">
        <v>12</v>
      </c>
      <c r="F149" s="126" t="s">
        <v>13</v>
      </c>
      <c r="G149" s="160" t="s">
        <v>11</v>
      </c>
      <c r="H149" s="143" t="s">
        <v>22</v>
      </c>
      <c r="I149" s="158" t="s">
        <v>23</v>
      </c>
      <c r="J149" s="140" t="s">
        <v>13</v>
      </c>
      <c r="K149" s="126" t="s">
        <v>13</v>
      </c>
      <c r="L149" s="158" t="s">
        <v>23</v>
      </c>
      <c r="M149" s="16">
        <f>COUNTIF(C145:L170,"geografia")</f>
        <v>28</v>
      </c>
      <c r="N149" s="83" t="s">
        <v>11</v>
      </c>
      <c r="O149" s="68">
        <v>28</v>
      </c>
      <c r="P149" s="84"/>
      <c r="Q149" s="17">
        <v>23</v>
      </c>
      <c r="R149" s="17">
        <v>5</v>
      </c>
    </row>
    <row r="150" spans="1:20">
      <c r="A150" s="1">
        <v>6</v>
      </c>
      <c r="B150" s="5" t="s">
        <v>36</v>
      </c>
      <c r="C150" s="158" t="s">
        <v>23</v>
      </c>
      <c r="D150" s="117" t="s">
        <v>12</v>
      </c>
      <c r="E150" s="134" t="s">
        <v>12</v>
      </c>
      <c r="F150" s="126" t="s">
        <v>13</v>
      </c>
      <c r="G150" s="160" t="s">
        <v>11</v>
      </c>
      <c r="H150" s="134" t="s">
        <v>12</v>
      </c>
      <c r="I150" s="158" t="s">
        <v>23</v>
      </c>
      <c r="J150" s="140" t="s">
        <v>13</v>
      </c>
      <c r="K150" s="126" t="s">
        <v>13</v>
      </c>
      <c r="L150" s="158" t="s">
        <v>23</v>
      </c>
      <c r="M150" s="16">
        <f>COUNTIF(C145:L171,"matematyka")</f>
        <v>30</v>
      </c>
      <c r="N150" s="43" t="s">
        <v>12</v>
      </c>
      <c r="O150" s="44">
        <v>30</v>
      </c>
      <c r="P150" s="45"/>
      <c r="Q150" s="17">
        <v>24</v>
      </c>
      <c r="R150" s="17">
        <v>6</v>
      </c>
    </row>
    <row r="151" spans="1:20">
      <c r="A151" s="1">
        <v>7</v>
      </c>
      <c r="B151" s="6" t="s">
        <v>37</v>
      </c>
      <c r="C151" s="117" t="s">
        <v>12</v>
      </c>
      <c r="D151" s="7"/>
      <c r="E151" s="159" t="s">
        <v>23</v>
      </c>
      <c r="F151" s="160" t="s">
        <v>11</v>
      </c>
      <c r="G151" s="159" t="s">
        <v>23</v>
      </c>
      <c r="H151" s="159" t="s">
        <v>23</v>
      </c>
      <c r="I151" s="127" t="s">
        <v>11</v>
      </c>
      <c r="J151" s="134" t="s">
        <v>12</v>
      </c>
      <c r="K151" s="7"/>
      <c r="L151" s="7"/>
      <c r="M151" s="16"/>
      <c r="N151" s="20"/>
      <c r="O151" s="20"/>
      <c r="P151" s="20"/>
    </row>
    <row r="152" spans="1:20">
      <c r="A152" s="1">
        <v>8</v>
      </c>
      <c r="B152" s="6" t="s">
        <v>38</v>
      </c>
      <c r="C152" s="117" t="s">
        <v>12</v>
      </c>
      <c r="D152" s="7"/>
      <c r="E152" s="7"/>
      <c r="F152" s="7"/>
      <c r="G152" s="159" t="s">
        <v>23</v>
      </c>
      <c r="H152" s="159" t="s">
        <v>23</v>
      </c>
      <c r="I152" s="134" t="s">
        <v>12</v>
      </c>
      <c r="J152" s="134" t="s">
        <v>12</v>
      </c>
      <c r="K152" s="7"/>
      <c r="L152" s="7"/>
      <c r="M152" s="16"/>
      <c r="O152" s="20"/>
      <c r="P152" s="20"/>
    </row>
    <row r="153" spans="1:20">
      <c r="A153" s="1">
        <v>9</v>
      </c>
      <c r="B153" s="6" t="s">
        <v>39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6"/>
      <c r="O153" s="20"/>
      <c r="P153" s="20"/>
    </row>
    <row r="154" spans="1:20">
      <c r="A154" s="1">
        <v>10</v>
      </c>
      <c r="B154" s="6" t="s">
        <v>40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O154" s="20"/>
      <c r="P154" s="70"/>
    </row>
    <row r="155" spans="1:20">
      <c r="A155" s="1">
        <v>11</v>
      </c>
      <c r="B155" s="6" t="s">
        <v>41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O155" s="20"/>
      <c r="P155" s="70"/>
    </row>
    <row r="156" spans="1:20">
      <c r="B156" s="13" t="s">
        <v>10</v>
      </c>
      <c r="C156" s="14">
        <v>45179</v>
      </c>
      <c r="D156" s="14">
        <v>45193</v>
      </c>
      <c r="E156" s="14">
        <v>45214</v>
      </c>
      <c r="F156" s="14">
        <v>45228</v>
      </c>
      <c r="G156" s="14">
        <v>45235</v>
      </c>
      <c r="H156" s="14">
        <v>45249</v>
      </c>
      <c r="I156" s="14">
        <v>45263</v>
      </c>
      <c r="J156" s="14">
        <v>45270</v>
      </c>
      <c r="K156" s="14">
        <v>45305</v>
      </c>
      <c r="L156" s="14" t="s">
        <v>28</v>
      </c>
      <c r="O156" s="20"/>
      <c r="P156" s="70"/>
    </row>
    <row r="157" spans="1:20">
      <c r="A157" s="1">
        <v>1</v>
      </c>
      <c r="B157" s="4" t="s">
        <v>9</v>
      </c>
      <c r="C157" s="119" t="s">
        <v>22</v>
      </c>
      <c r="D157" s="7"/>
      <c r="E157" s="127" t="s">
        <v>11</v>
      </c>
      <c r="F157" s="7"/>
      <c r="G157" s="158" t="s">
        <v>23</v>
      </c>
      <c r="H157" s="119" t="s">
        <v>22</v>
      </c>
      <c r="I157" s="158" t="s">
        <v>23</v>
      </c>
      <c r="J157" s="158" t="s">
        <v>23</v>
      </c>
      <c r="K157" s="127" t="s">
        <v>11</v>
      </c>
      <c r="L157" s="117" t="s">
        <v>12</v>
      </c>
      <c r="O157" s="20"/>
      <c r="P157" s="70"/>
    </row>
    <row r="158" spans="1:20">
      <c r="A158" s="1">
        <v>2</v>
      </c>
      <c r="B158" s="4" t="s">
        <v>32</v>
      </c>
      <c r="C158" s="119" t="s">
        <v>22</v>
      </c>
      <c r="D158" s="7"/>
      <c r="E158" s="127" t="s">
        <v>11</v>
      </c>
      <c r="F158" s="7"/>
      <c r="G158" s="158" t="s">
        <v>23</v>
      </c>
      <c r="H158" s="119" t="s">
        <v>22</v>
      </c>
      <c r="I158" s="158" t="s">
        <v>23</v>
      </c>
      <c r="J158" s="158" t="s">
        <v>23</v>
      </c>
      <c r="K158" s="127" t="s">
        <v>11</v>
      </c>
      <c r="L158" s="117" t="s">
        <v>12</v>
      </c>
      <c r="O158" s="20"/>
      <c r="P158" s="70"/>
    </row>
    <row r="159" spans="1:20">
      <c r="A159" s="1">
        <v>3</v>
      </c>
      <c r="B159" s="5" t="s">
        <v>33</v>
      </c>
      <c r="C159" s="117" t="s">
        <v>12</v>
      </c>
      <c r="D159" s="158" t="s">
        <v>23</v>
      </c>
      <c r="E159" s="117" t="s">
        <v>12</v>
      </c>
      <c r="F159" s="127" t="s">
        <v>11</v>
      </c>
      <c r="G159" s="119" t="s">
        <v>22</v>
      </c>
      <c r="H159" s="158" t="s">
        <v>23</v>
      </c>
      <c r="I159" s="126" t="s">
        <v>13</v>
      </c>
      <c r="J159" s="158" t="s">
        <v>23</v>
      </c>
      <c r="K159" s="117" t="s">
        <v>12</v>
      </c>
      <c r="L159" s="127" t="s">
        <v>11</v>
      </c>
      <c r="O159" s="20"/>
      <c r="P159" s="70"/>
    </row>
    <row r="160" spans="1:20">
      <c r="A160" s="1">
        <v>4</v>
      </c>
      <c r="B160" s="5" t="s">
        <v>34</v>
      </c>
      <c r="C160" s="117" t="s">
        <v>12</v>
      </c>
      <c r="D160" s="158" t="s">
        <v>23</v>
      </c>
      <c r="E160" s="117" t="s">
        <v>12</v>
      </c>
      <c r="F160" s="127" t="s">
        <v>11</v>
      </c>
      <c r="G160" s="119" t="s">
        <v>22</v>
      </c>
      <c r="H160" s="158" t="s">
        <v>23</v>
      </c>
      <c r="I160" s="126" t="s">
        <v>13</v>
      </c>
      <c r="J160" s="158" t="s">
        <v>23</v>
      </c>
      <c r="K160" s="117" t="s">
        <v>12</v>
      </c>
      <c r="L160" s="127" t="s">
        <v>11</v>
      </c>
      <c r="O160" s="20"/>
      <c r="P160" s="70"/>
    </row>
    <row r="161" spans="1:16">
      <c r="A161" s="1">
        <v>5</v>
      </c>
      <c r="B161" s="5" t="s">
        <v>35</v>
      </c>
      <c r="C161" s="126" t="s">
        <v>13</v>
      </c>
      <c r="D161" s="127" t="s">
        <v>11</v>
      </c>
      <c r="E161" s="117" t="s">
        <v>12</v>
      </c>
      <c r="F161" s="158" t="s">
        <v>23</v>
      </c>
      <c r="G161" s="127" t="s">
        <v>11</v>
      </c>
      <c r="H161" s="117" t="s">
        <v>12</v>
      </c>
      <c r="I161" s="119" t="s">
        <v>22</v>
      </c>
      <c r="J161" s="117" t="s">
        <v>12</v>
      </c>
      <c r="K161" s="143" t="s">
        <v>22</v>
      </c>
      <c r="L161" s="127" t="s">
        <v>11</v>
      </c>
      <c r="O161" s="20"/>
      <c r="P161" s="70"/>
    </row>
    <row r="162" spans="1:16">
      <c r="A162" s="1">
        <v>6</v>
      </c>
      <c r="B162" s="5" t="s">
        <v>36</v>
      </c>
      <c r="C162" s="126" t="s">
        <v>13</v>
      </c>
      <c r="D162" s="127" t="s">
        <v>11</v>
      </c>
      <c r="E162" s="117" t="s">
        <v>12</v>
      </c>
      <c r="F162" s="158" t="s">
        <v>23</v>
      </c>
      <c r="G162" s="127" t="s">
        <v>11</v>
      </c>
      <c r="H162" s="117" t="s">
        <v>12</v>
      </c>
      <c r="I162" s="143" t="s">
        <v>22</v>
      </c>
      <c r="J162" s="117" t="s">
        <v>12</v>
      </c>
      <c r="K162" s="143" t="s">
        <v>22</v>
      </c>
      <c r="L162" s="127" t="s">
        <v>11</v>
      </c>
      <c r="O162" s="20"/>
      <c r="P162" s="70"/>
    </row>
    <row r="163" spans="1:16">
      <c r="A163" s="1">
        <v>7</v>
      </c>
      <c r="B163" s="6" t="s">
        <v>37</v>
      </c>
      <c r="C163" s="7"/>
      <c r="D163" s="117" t="s">
        <v>12</v>
      </c>
      <c r="E163" s="159" t="s">
        <v>23</v>
      </c>
      <c r="F163" s="158" t="s">
        <v>23</v>
      </c>
      <c r="G163" s="117" t="s">
        <v>12</v>
      </c>
      <c r="H163" s="159" t="s">
        <v>23</v>
      </c>
      <c r="I163" s="160" t="s">
        <v>11</v>
      </c>
      <c r="J163" s="117" t="s">
        <v>12</v>
      </c>
      <c r="K163" s="7"/>
      <c r="L163" s="7"/>
      <c r="O163" s="20"/>
      <c r="P163" s="70"/>
    </row>
    <row r="164" spans="1:16">
      <c r="A164" s="1">
        <v>8</v>
      </c>
      <c r="B164" s="6" t="s">
        <v>38</v>
      </c>
      <c r="C164" s="7"/>
      <c r="D164" s="117" t="s">
        <v>12</v>
      </c>
      <c r="E164" s="7"/>
      <c r="F164" s="158" t="s">
        <v>23</v>
      </c>
      <c r="G164" s="117" t="s">
        <v>12</v>
      </c>
      <c r="H164" s="159" t="s">
        <v>23</v>
      </c>
      <c r="I164" s="160" t="s">
        <v>11</v>
      </c>
      <c r="J164" s="117" t="s">
        <v>12</v>
      </c>
      <c r="K164" s="7"/>
      <c r="L164" s="7"/>
      <c r="O164" s="20"/>
      <c r="P164" s="70"/>
    </row>
    <row r="165" spans="1:16">
      <c r="A165" s="1">
        <v>9</v>
      </c>
      <c r="B165" s="6" t="s">
        <v>39</v>
      </c>
      <c r="C165" s="7"/>
      <c r="D165" s="7"/>
      <c r="E165" s="7"/>
      <c r="F165" s="159" t="s">
        <v>23</v>
      </c>
      <c r="G165" s="7"/>
      <c r="H165" s="7"/>
      <c r="I165" s="7"/>
      <c r="J165" s="7"/>
      <c r="K165" s="7"/>
      <c r="L165" s="7"/>
      <c r="O165" s="20"/>
      <c r="P165" s="70"/>
    </row>
    <row r="166" spans="1:16">
      <c r="A166" s="1">
        <v>10</v>
      </c>
      <c r="B166" s="6" t="s">
        <v>40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O166" s="20"/>
      <c r="P166" s="70"/>
    </row>
    <row r="167" spans="1:16">
      <c r="A167" s="1">
        <v>11</v>
      </c>
      <c r="B167" s="6" t="s">
        <v>41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O167" s="20"/>
      <c r="P167" s="70"/>
    </row>
    <row r="168" spans="1:16">
      <c r="O168" s="20"/>
      <c r="P168" s="70"/>
    </row>
  </sheetData>
  <mergeCells count="6">
    <mergeCell ref="B86:L86"/>
    <mergeCell ref="B114:L114"/>
    <mergeCell ref="B142:L142"/>
    <mergeCell ref="B2:L2"/>
    <mergeCell ref="B58:L58"/>
    <mergeCell ref="B30:L30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User</cp:lastModifiedBy>
  <cp:lastPrinted>2021-12-28T08:29:14Z</cp:lastPrinted>
  <dcterms:created xsi:type="dcterms:W3CDTF">2020-08-24T12:01:25Z</dcterms:created>
  <dcterms:modified xsi:type="dcterms:W3CDTF">2023-10-03T08:29:43Z</dcterms:modified>
</cp:coreProperties>
</file>